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Cohort review" sheetId="3" state="visible" r:id="rId3"/>
    <sheet xmlns:r="http://schemas.openxmlformats.org/officeDocument/2006/relationships" name="Example only" sheetId="4" state="visible" r:id="rId4"/>
    <sheet xmlns:r="http://schemas.openxmlformats.org/officeDocument/2006/relationships" name="Field definitions" sheetId="5" state="visible" r:id="rId5"/>
  </sheets>
  <definedNames>
    <definedName name="_xlnm.Print_Titles" localSheetId="0">'Read first'!$1:$1</definedName>
    <definedName name="_xlnm._FilterDatabase" localSheetId="1" hidden="1">'Tracker'!$A$1:$T$251</definedName>
    <definedName name="_xlnm.Print_Titles" localSheetId="1">'Tracker'!$1:$1</definedName>
    <definedName name="_xlnm.Print_Titles" localSheetId="2">'Cohort review'!$1:$1</definedName>
    <definedName name="_xlnm._FilterDatabase" localSheetId="3" hidden="1">'Example only'!$A$1:$T$7</definedName>
    <definedName name="_xlnm.Print_Titles" localSheetId="3">'Example only'!$1:$1</definedName>
    <definedName name="_xlnm.Print_Titles" localSheetId="4">'Field definitions'!$1:$1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0.0"/>
    <numFmt numFmtId="166" formatCode="yyyy-mm-dd"/>
    <numFmt numFmtId="167" formatCode="0.0%"/>
  </numFmts>
  <fonts count="3">
    <font>
      <name val="Calibri"/>
      <family val="2"/>
      <color theme="1"/>
      <sz val="11"/>
      <scheme val="minor"/>
    </font>
    <font>
      <name val="Calibri"/>
      <color rgb="00201914"/>
      <sz val="11"/>
    </font>
    <font>
      <name val="Calibri"/>
      <b val="1"/>
      <color rgb="00FCFAF6"/>
      <sz val="11"/>
    </font>
  </fonts>
  <fills count="5">
    <fill>
      <patternFill/>
    </fill>
    <fill>
      <patternFill patternType="gray125"/>
    </fill>
    <fill>
      <patternFill patternType="solid">
        <fgColor rgb="00F7F3EE"/>
      </patternFill>
    </fill>
    <fill>
      <patternFill patternType="solid">
        <fgColor rgb="00FCFAF6"/>
      </patternFill>
    </fill>
    <fill>
      <patternFill patternType="solid">
        <fgColor rgb="002019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4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5" fontId="1" fillId="3" borderId="0" applyAlignment="1" pivotButton="0" quotePrefix="0" xfId="0">
      <alignment vertical="top" wrapText="1"/>
    </xf>
    <xf numFmtId="164" fontId="1" fillId="2" borderId="0" applyAlignment="1" pivotButton="0" quotePrefix="0" xfId="0">
      <alignment vertical="top" wrapText="1"/>
    </xf>
    <xf numFmtId="165" fontId="1" fillId="2" borderId="0" applyAlignment="1" pivotButton="0" quotePrefix="0" xfId="0">
      <alignment vertical="top" wrapText="1"/>
    </xf>
    <xf numFmtId="166" fontId="1" fillId="3" borderId="0" applyAlignment="1" pivotButton="0" quotePrefix="0" xfId="0">
      <alignment vertical="top" wrapText="1"/>
    </xf>
    <xf numFmtId="166" fontId="1" fillId="2" borderId="0" applyAlignment="1" pivotButton="0" quotePrefix="0" xfId="0">
      <alignment vertical="top" wrapText="1"/>
    </xf>
    <xf numFmtId="167" fontId="1" fillId="2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1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VenueInquiries" displayName="VenueInquiries" ref="A1:T251" headerRowCount="1">
  <autoFilter ref="A1:T251"/>
  <tableColumns count="20">
    <tableColumn id="1" name="Inquiry ID"/>
    <tableColumn id="2" name="Received at"/>
    <tableColumn id="3" name="Source"/>
    <tableColumn id="4" name="Owner role"/>
    <tableColumn id="5" name="Wedding date / flexibility"/>
    <tableColumn id="6" name="First substantive reply at"/>
    <tableColumn id="7" name="Guest count band (optional)"/>
    <tableColumn id="8" name="Stage"/>
    <tableColumn id="9" name="Last contact at"/>
    <tableColumn id="10" name="Next action"/>
    <tableColumn id="11" name="Next action due"/>
    <tableColumn id="12" name="Tour first booked at"/>
    <tableColumn id="13" name="Scheduled tour at"/>
    <tableColumn id="14" name="Tour outcome"/>
    <tableColumn id="15" name="Closed at"/>
    <tableColumn id="16" name="Closed reason"/>
    <tableColumn id="17" name="Contact permission / stop"/>
    <tableColumn id="18" name="Hours to first reply (calculated)"/>
    <tableColumn id="19" name="Due flag (calculated)"/>
    <tableColumn id="20" name="Data check (calculated)"/>
  </tableColumns>
  <tableStyleInfo name="TableStyleLight8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okwithaila.com/resources/venue-inquiry-to-tour-ki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F6746"/>
    <outlinePr summaryBelow="1" summaryRight="1"/>
    <pageSetUpPr fitToPage="1"/>
  </sheetPr>
  <dimension ref="A1:B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0" customWidth="1" min="2" max="2"/>
  </cols>
  <sheetData>
    <row r="1" ht="48" customHeight="1">
      <c r="A1" s="1" t="inlineStr">
        <is>
          <t>Venue Inquiry-to-Tour Tracker</t>
        </is>
      </c>
      <c r="B1" s="1" t="inlineStr">
        <is>
          <t>Blank editable tracker. Version 1.1 · October 27, 2026.</t>
        </is>
      </c>
    </row>
    <row r="2" ht="48" customHeight="1">
      <c r="A2" s="2" t="inlineStr">
        <is>
          <t>Purpose</t>
        </is>
      </c>
      <c r="B2" s="2" t="inlineStr">
        <is>
          <t>One row per distinct inquiry; keep the working copy in your own access-controlled files.</t>
        </is>
      </c>
    </row>
    <row r="3" ht="48" customHeight="1">
      <c r="A3" s="3" t="inlineStr">
        <is>
          <t>Privacy</t>
        </is>
      </c>
      <c r="B3" s="3" t="inlineStr">
        <is>
          <t>Use an inquiry ID and owner role, not names, email addresses, phone numbers or conversation text. Keep contact details in your existing approved system.</t>
        </is>
      </c>
    </row>
    <row r="4" ht="48" customHeight="1">
      <c r="A4" s="2" t="inlineStr">
        <is>
          <t>Do not upload</t>
        </is>
      </c>
      <c r="B4" s="2" t="inlineStr">
        <is>
          <t>AILA does not receive this workbook. Share only the blank original, never your completed copy.</t>
        </is>
      </c>
    </row>
    <row r="5" ht="48" customHeight="1">
      <c r="A5" s="3" t="inlineStr">
        <is>
          <t>Start</t>
        </is>
      </c>
      <c r="B5" s="3" t="inlineStr">
        <is>
          <t>Tracker has 250 blank input rows. Use one local timezone consistently; timestamps are local naive values, not timezone conversions.</t>
        </is>
      </c>
    </row>
    <row r="6" ht="48" customHeight="1">
      <c r="A6" s="2" t="inlineStr">
        <is>
          <t>Date input</t>
        </is>
      </c>
      <c r="B6" s="2" t="inlineStr">
        <is>
          <t>Use real spreadsheet date/time cells, not text. Format: yyyy-mm-dd hh:mm.</t>
        </is>
      </c>
    </row>
    <row r="7" ht="48" customHeight="1">
      <c r="A7" s="3" t="inlineStr">
        <is>
          <t>First response</t>
        </is>
      </c>
      <c r="B7" s="3" t="inlineStr">
        <is>
          <t>First substantive reply answers the question, not an automatic receipt acknowledgment.</t>
        </is>
      </c>
    </row>
    <row r="8" ht="48" customHeight="1">
      <c r="A8" s="2" t="inlineStr">
        <is>
          <t>Next action</t>
        </is>
      </c>
      <c r="B8" s="2" t="inlineStr">
        <is>
          <t>Use a short task code or description without personal details. Assign an owner and a real due date.</t>
        </is>
      </c>
    </row>
    <row r="9" ht="48" customHeight="1">
      <c r="A9" s="3" t="inlineStr">
        <is>
          <t>Stop</t>
        </is>
      </c>
      <c r="B9" s="3" t="inlineStr">
        <is>
          <t>Set Contact permission / stop to Stop for a decline or opt-out; stop sales follow-ups. Tour logistics are not sales chases.</t>
        </is>
      </c>
    </row>
    <row r="10" ht="48" customHeight="1">
      <c r="A10" s="2" t="inlineStr">
        <is>
          <t>Two calendars</t>
        </is>
      </c>
      <c r="B10" s="2" t="inlineStr">
        <is>
          <t>Wedding-date availability is separate from an available appointment slot for a tour.</t>
        </is>
      </c>
    </row>
    <row r="11" ht="48" customHeight="1">
      <c r="A11" s="3" t="inlineStr">
        <is>
          <t>Tour first booked at</t>
        </is>
      </c>
      <c r="B11" s="3" t="inlineStr">
        <is>
          <t>Keep the original confirmation timestamp, even if the tour is later cancelled, rescheduled or a no-show.</t>
        </is>
      </c>
    </row>
    <row r="12" ht="48" customHeight="1">
      <c r="A12" s="2" t="inlineStr">
        <is>
          <t>Scheduled tour at</t>
        </is>
      </c>
      <c r="B12" s="2" t="inlineStr">
        <is>
          <t>Update this to the current appointment; do not overwrite the original booked timestamp.</t>
        </is>
      </c>
    </row>
    <row r="13" ht="48" customHeight="1">
      <c r="A13" s="3" t="inlineStr">
        <is>
          <t>Cohort review</t>
        </is>
      </c>
      <c r="B13" s="3" t="inlineStr">
        <is>
          <t>Enter received-date cohort start, end and as-of date. Metrics include only inquiries received in that cohort, and events recorded by as-of.</t>
        </is>
      </c>
    </row>
    <row r="14" ht="48" customHeight="1">
      <c r="A14" s="2" t="inlineStr">
        <is>
          <t>Maturity</t>
        </is>
      </c>
      <c r="B14" s="2" t="inlineStr">
        <is>
          <t>The 30-day review marker is a proposed operating window, not a proven sales benchmark. Compare only equally mature cohorts.</t>
        </is>
      </c>
    </row>
    <row r="15" ht="48" customHeight="1">
      <c r="A15" s="3" t="inlineStr">
        <is>
          <t>Denominator</t>
        </is>
      </c>
      <c r="B15" s="3" t="inlineStr">
        <is>
          <t>All distinct valid event inquiries in the received-date cohort, including poor-fit and unavailable-date inquiries. Exclude only duplicates, tests and spam before entry.</t>
        </is>
      </c>
    </row>
    <row r="16" ht="48" customHeight="1">
      <c r="A16" s="2" t="inlineStr">
        <is>
          <t>No business guarantee</t>
        </is>
      </c>
      <c r="B16" s="2" t="inlineStr">
        <is>
          <t>Booked tours, attended tours and sold weddings are separate outcomes. This sheet does not measure wedding sales or causal uplift.</t>
        </is>
      </c>
    </row>
    <row r="17" ht="48" customHeight="1">
      <c r="A17" s="3" t="inlineStr">
        <is>
          <t>Examples</t>
        </is>
      </c>
      <c r="B17" s="3" t="inlineStr">
        <is>
          <t>Example only contains synthetic illustrations, not customers, results or benchmarks. Examples are excluded from the live summary.</t>
        </is>
      </c>
    </row>
    <row r="18" ht="48" customHeight="1">
      <c r="A18" s="2" t="inlineStr">
        <is>
          <t>Limits</t>
        </is>
      </c>
      <c r="B18" s="2" t="inlineStr">
        <is>
          <t>Rows 2:251 are included in formulas. If you need more rows, extend the table, validations and summary ranges together.</t>
        </is>
      </c>
    </row>
    <row r="19" ht="48" customHeight="1">
      <c r="A19" s="3" t="inlineStr">
        <is>
          <t>CSV</t>
        </is>
      </c>
      <c r="B19" s="3" t="inlineStr">
        <is>
          <t>The blank CSV contains input columns only, no styling, validations or formulas. Import dates explicitly in your spreadsheet app.</t>
        </is>
      </c>
    </row>
    <row r="20" ht="48" customHeight="1">
      <c r="A20" s="2" t="inlineStr">
        <is>
          <t>Formula checks</t>
        </is>
      </c>
      <c r="B20" s="2" t="inlineStr">
        <is>
          <t>LibreOffice Calc recalculation checks passed. Native Excel / Google Sheets rendering has not been tested.</t>
        </is>
      </c>
    </row>
    <row r="21" ht="48" customHeight="1">
      <c r="A21" t="inlineStr">
        <is>
          <t>Source</t>
        </is>
      </c>
      <c r="B21" t="inlineStr">
        <is>
          <t>https://bookwithaila.com/resources/venue-inquiry-to-tour-kit</t>
        </is>
      </c>
    </row>
    <row r="22" ht="48" customHeight="1">
      <c r="A22" t="inlineStr">
        <is>
          <t>Calculated columns</t>
        </is>
      </c>
      <c r="B22" t="inlineStr">
        <is>
          <t>Leave the last three calculated columns unchanged. Set the three dates on Cohort review to review due tasks and cohort counts.</t>
        </is>
      </c>
    </row>
  </sheetData>
  <hyperlinks>
    <hyperlink xmlns:r="http://schemas.openxmlformats.org/officeDocument/2006/relationships" ref="B21" r:id="rId1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CF6746"/>
    <outlinePr summaryBelow="1" summaryRight="1"/>
    <pageSetUpPr fitToPage="1"/>
  </sheetPr>
  <dimension ref="A1:T251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36" customWidth="1" min="5" max="5"/>
    <col width="23" customWidth="1" min="6" max="6"/>
    <col width="23" customWidth="1" min="7" max="7"/>
    <col width="23" customWidth="1" min="8" max="8"/>
    <col width="23" customWidth="1" min="9" max="9"/>
    <col width="36" customWidth="1" min="10" max="10"/>
    <col width="23" customWidth="1" min="11" max="11"/>
    <col width="23" customWidth="1" min="12" max="12"/>
    <col width="23" customWidth="1" min="13" max="13"/>
    <col width="23" customWidth="1" min="14" max="14"/>
    <col width="23" customWidth="1" min="15" max="15"/>
    <col width="36" customWidth="1" min="16" max="16"/>
    <col width="23" customWidth="1" min="17" max="17"/>
    <col width="23" customWidth="1" min="18" max="18"/>
    <col width="23" customWidth="1" min="19" max="19"/>
    <col width="36" customWidth="1" min="20" max="20"/>
  </cols>
  <sheetData>
    <row r="1" ht="36" customHeight="1">
      <c r="A1" s="1" t="inlineStr">
        <is>
          <t>Inquiry ID</t>
        </is>
      </c>
      <c r="B1" s="1" t="inlineStr">
        <is>
          <t>Received at</t>
        </is>
      </c>
      <c r="C1" s="1" t="inlineStr">
        <is>
          <t>Source</t>
        </is>
      </c>
      <c r="D1" s="1" t="inlineStr">
        <is>
          <t>Owner role</t>
        </is>
      </c>
      <c r="E1" s="1" t="inlineStr">
        <is>
          <t>Wedding date / flexibility</t>
        </is>
      </c>
      <c r="F1" s="1" t="inlineStr">
        <is>
          <t>First substantive reply at</t>
        </is>
      </c>
      <c r="G1" s="1" t="inlineStr">
        <is>
          <t>Guest count band (optional)</t>
        </is>
      </c>
      <c r="H1" s="1" t="inlineStr">
        <is>
          <t>Stage</t>
        </is>
      </c>
      <c r="I1" s="1" t="inlineStr">
        <is>
          <t>Last contact at</t>
        </is>
      </c>
      <c r="J1" s="1" t="inlineStr">
        <is>
          <t>Next action</t>
        </is>
      </c>
      <c r="K1" s="1" t="inlineStr">
        <is>
          <t>Next action due</t>
        </is>
      </c>
      <c r="L1" s="1" t="inlineStr">
        <is>
          <t>Tour first booked at</t>
        </is>
      </c>
      <c r="M1" s="1" t="inlineStr">
        <is>
          <t>Scheduled tour at</t>
        </is>
      </c>
      <c r="N1" s="1" t="inlineStr">
        <is>
          <t>Tour outcome</t>
        </is>
      </c>
      <c r="O1" s="1" t="inlineStr">
        <is>
          <t>Closed at</t>
        </is>
      </c>
      <c r="P1" s="1" t="inlineStr">
        <is>
          <t>Closed reason</t>
        </is>
      </c>
      <c r="Q1" s="1" t="inlineStr">
        <is>
          <t>Contact permission / stop</t>
        </is>
      </c>
      <c r="R1" s="1" t="inlineStr">
        <is>
          <t>Hours to first reply (calculated)</t>
        </is>
      </c>
      <c r="S1" s="1" t="inlineStr">
        <is>
          <t>Due flag (calculated)</t>
        </is>
      </c>
      <c r="T1" s="1" t="inlineStr">
        <is>
          <t>Data check (calculated)</t>
        </is>
      </c>
    </row>
    <row r="2" ht="34" customHeight="1">
      <c r="A2" s="2" t="n"/>
      <c r="B2" s="4" t="n"/>
      <c r="C2" s="2" t="n"/>
      <c r="D2" s="2" t="n"/>
      <c r="E2" s="2" t="n"/>
      <c r="F2" s="4" t="n"/>
      <c r="G2" s="2" t="n"/>
      <c r="H2" s="2" t="n"/>
      <c r="I2" s="4" t="n"/>
      <c r="J2" s="2" t="n"/>
      <c r="K2" s="4" t="n"/>
      <c r="L2" s="4" t="n"/>
      <c r="M2" s="4" t="n"/>
      <c r="N2" s="2" t="n"/>
      <c r="O2" s="4" t="n"/>
      <c r="P2" s="2" t="n"/>
      <c r="Q2" s="2" t="n"/>
      <c r="R2" s="5">
        <f>IF(OR(A2="",B2="",F2=""),"",IF(F2&lt;B2,"CHECK",(F2-B2)*24))</f>
        <v/>
      </c>
      <c r="S2" s="2">
        <f>IF(A2="","",IF(Q2="Stop","STOP",IF(OR(H2="Closed",H2="Declined",H2="Archived"),"CLOSED",IF(OR(K2="",'Cohort review'!$B$4=""),"",IF(K2&lt;'Cohort review'!$B$4+1,"DUE","PLANNED")))))</f>
        <v/>
      </c>
      <c r="T2" s="2">
        <f>IF(A2="","",IF(COUNTIF($A$2:$A$251,A2)&gt;1,"DUPLICATE ID",IF(OR(B2="",C2="",D2="",H2=""),"MISSING CORE",IF(AND(F2&lt;&gt;"",F2&lt;B2),"REPLY BEFORE INQUIRY",IF(AND(L2&lt;&gt;"",L2&lt;B2),"BOOKED BEFORE INQUIRY",IF(AND(OR(H2="Tour booked",H2="Tour attended"),OR(L2="",M2="")),"MISSING TOUR DATES",IF(AND(Q2="Stop",NOT(OR(H2="Closed",H2="Declined",H2="Archived"))),"REVIEW STOP STATUS","OK")))))))</f>
        <v/>
      </c>
    </row>
    <row r="3" ht="34" customHeight="1">
      <c r="A3" s="3" t="n"/>
      <c r="B3" s="6" t="n"/>
      <c r="C3" s="3" t="n"/>
      <c r="D3" s="3" t="n"/>
      <c r="E3" s="3" t="n"/>
      <c r="F3" s="6" t="n"/>
      <c r="G3" s="3" t="n"/>
      <c r="H3" s="3" t="n"/>
      <c r="I3" s="6" t="n"/>
      <c r="J3" s="3" t="n"/>
      <c r="K3" s="6" t="n"/>
      <c r="L3" s="6" t="n"/>
      <c r="M3" s="6" t="n"/>
      <c r="N3" s="3" t="n"/>
      <c r="O3" s="6" t="n"/>
      <c r="P3" s="3" t="n"/>
      <c r="Q3" s="3" t="n"/>
      <c r="R3" s="7">
        <f>IF(OR(A3="",B3="",F3=""),"",IF(F3&lt;B3,"CHECK",(F3-B3)*24))</f>
        <v/>
      </c>
      <c r="S3" s="3">
        <f>IF(A3="","",IF(Q3="Stop","STOP",IF(OR(H3="Closed",H3="Declined",H3="Archived"),"CLOSED",IF(OR(K3="",'Cohort review'!$B$4=""),"",IF(K3&lt;'Cohort review'!$B$4+1,"DUE","PLANNED")))))</f>
        <v/>
      </c>
      <c r="T3" s="3">
        <f>IF(A3="","",IF(COUNTIF($A$2:$A$251,A3)&gt;1,"DUPLICATE ID",IF(OR(B3="",C3="",D3="",H3=""),"MISSING CORE",IF(AND(F3&lt;&gt;"",F3&lt;B3),"REPLY BEFORE INQUIRY",IF(AND(L3&lt;&gt;"",L3&lt;B3),"BOOKED BEFORE INQUIRY",IF(AND(OR(H3="Tour booked",H3="Tour attended"),OR(L3="",M3="")),"MISSING TOUR DATES",IF(AND(Q3="Stop",NOT(OR(H3="Closed",H3="Declined",H3="Archived"))),"REVIEW STOP STATUS","OK")))))))</f>
        <v/>
      </c>
    </row>
    <row r="4" ht="34" customHeight="1">
      <c r="A4" s="2" t="n"/>
      <c r="B4" s="4" t="n"/>
      <c r="C4" s="2" t="n"/>
      <c r="D4" s="2" t="n"/>
      <c r="E4" s="2" t="n"/>
      <c r="F4" s="4" t="n"/>
      <c r="G4" s="2" t="n"/>
      <c r="H4" s="2" t="n"/>
      <c r="I4" s="4" t="n"/>
      <c r="J4" s="2" t="n"/>
      <c r="K4" s="4" t="n"/>
      <c r="L4" s="4" t="n"/>
      <c r="M4" s="4" t="n"/>
      <c r="N4" s="2" t="n"/>
      <c r="O4" s="4" t="n"/>
      <c r="P4" s="2" t="n"/>
      <c r="Q4" s="2" t="n"/>
      <c r="R4" s="5">
        <f>IF(OR(A4="",B4="",F4=""),"",IF(F4&lt;B4,"CHECK",(F4-B4)*24))</f>
        <v/>
      </c>
      <c r="S4" s="2">
        <f>IF(A4="","",IF(Q4="Stop","STOP",IF(OR(H4="Closed",H4="Declined",H4="Archived"),"CLOSED",IF(OR(K4="",'Cohort review'!$B$4=""),"",IF(K4&lt;'Cohort review'!$B$4+1,"DUE","PLANNED")))))</f>
        <v/>
      </c>
      <c r="T4" s="2">
        <f>IF(A4="","",IF(COUNTIF($A$2:$A$251,A4)&gt;1,"DUPLICATE ID",IF(OR(B4="",C4="",D4="",H4=""),"MISSING CORE",IF(AND(F4&lt;&gt;"",F4&lt;B4),"REPLY BEFORE INQUIRY",IF(AND(L4&lt;&gt;"",L4&lt;B4),"BOOKED BEFORE INQUIRY",IF(AND(OR(H4="Tour booked",H4="Tour attended"),OR(L4="",M4="")),"MISSING TOUR DATES",IF(AND(Q4="Stop",NOT(OR(H4="Closed",H4="Declined",H4="Archived"))),"REVIEW STOP STATUS","OK")))))))</f>
        <v/>
      </c>
    </row>
    <row r="5" ht="34" customHeight="1">
      <c r="A5" s="3" t="n"/>
      <c r="B5" s="6" t="n"/>
      <c r="C5" s="3" t="n"/>
      <c r="D5" s="3" t="n"/>
      <c r="E5" s="3" t="n"/>
      <c r="F5" s="6" t="n"/>
      <c r="G5" s="3" t="n"/>
      <c r="H5" s="3" t="n"/>
      <c r="I5" s="6" t="n"/>
      <c r="J5" s="3" t="n"/>
      <c r="K5" s="6" t="n"/>
      <c r="L5" s="6" t="n"/>
      <c r="M5" s="6" t="n"/>
      <c r="N5" s="3" t="n"/>
      <c r="O5" s="6" t="n"/>
      <c r="P5" s="3" t="n"/>
      <c r="Q5" s="3" t="n"/>
      <c r="R5" s="7">
        <f>IF(OR(A5="",B5="",F5=""),"",IF(F5&lt;B5,"CHECK",(F5-B5)*24))</f>
        <v/>
      </c>
      <c r="S5" s="3">
        <f>IF(A5="","",IF(Q5="Stop","STOP",IF(OR(H5="Closed",H5="Declined",H5="Archived"),"CLOSED",IF(OR(K5="",'Cohort review'!$B$4=""),"",IF(K5&lt;'Cohort review'!$B$4+1,"DUE","PLANNED")))))</f>
        <v/>
      </c>
      <c r="T5" s="3">
        <f>IF(A5="","",IF(COUNTIF($A$2:$A$251,A5)&gt;1,"DUPLICATE ID",IF(OR(B5="",C5="",D5="",H5=""),"MISSING CORE",IF(AND(F5&lt;&gt;"",F5&lt;B5),"REPLY BEFORE INQUIRY",IF(AND(L5&lt;&gt;"",L5&lt;B5),"BOOKED BEFORE INQUIRY",IF(AND(OR(H5="Tour booked",H5="Tour attended"),OR(L5="",M5="")),"MISSING TOUR DATES",IF(AND(Q5="Stop",NOT(OR(H5="Closed",H5="Declined",H5="Archived"))),"REVIEW STOP STATUS","OK")))))))</f>
        <v/>
      </c>
    </row>
    <row r="6" ht="34" customHeight="1">
      <c r="A6" s="2" t="n"/>
      <c r="B6" s="4" t="n"/>
      <c r="C6" s="2" t="n"/>
      <c r="D6" s="2" t="n"/>
      <c r="E6" s="2" t="n"/>
      <c r="F6" s="4" t="n"/>
      <c r="G6" s="2" t="n"/>
      <c r="H6" s="2" t="n"/>
      <c r="I6" s="4" t="n"/>
      <c r="J6" s="2" t="n"/>
      <c r="K6" s="4" t="n"/>
      <c r="L6" s="4" t="n"/>
      <c r="M6" s="4" t="n"/>
      <c r="N6" s="2" t="n"/>
      <c r="O6" s="4" t="n"/>
      <c r="P6" s="2" t="n"/>
      <c r="Q6" s="2" t="n"/>
      <c r="R6" s="5">
        <f>IF(OR(A6="",B6="",F6=""),"",IF(F6&lt;B6,"CHECK",(F6-B6)*24))</f>
        <v/>
      </c>
      <c r="S6" s="2">
        <f>IF(A6="","",IF(Q6="Stop","STOP",IF(OR(H6="Closed",H6="Declined",H6="Archived"),"CLOSED",IF(OR(K6="",'Cohort review'!$B$4=""),"",IF(K6&lt;'Cohort review'!$B$4+1,"DUE","PLANNED")))))</f>
        <v/>
      </c>
      <c r="T6" s="2">
        <f>IF(A6="","",IF(COUNTIF($A$2:$A$251,A6)&gt;1,"DUPLICATE ID",IF(OR(B6="",C6="",D6="",H6=""),"MISSING CORE",IF(AND(F6&lt;&gt;"",F6&lt;B6),"REPLY BEFORE INQUIRY",IF(AND(L6&lt;&gt;"",L6&lt;B6),"BOOKED BEFORE INQUIRY",IF(AND(OR(H6="Tour booked",H6="Tour attended"),OR(L6="",M6="")),"MISSING TOUR DATES",IF(AND(Q6="Stop",NOT(OR(H6="Closed",H6="Declined",H6="Archived"))),"REVIEW STOP STATUS","OK")))))))</f>
        <v/>
      </c>
    </row>
    <row r="7" ht="34" customHeight="1">
      <c r="A7" s="3" t="n"/>
      <c r="B7" s="6" t="n"/>
      <c r="C7" s="3" t="n"/>
      <c r="D7" s="3" t="n"/>
      <c r="E7" s="3" t="n"/>
      <c r="F7" s="6" t="n"/>
      <c r="G7" s="3" t="n"/>
      <c r="H7" s="3" t="n"/>
      <c r="I7" s="6" t="n"/>
      <c r="J7" s="3" t="n"/>
      <c r="K7" s="6" t="n"/>
      <c r="L7" s="6" t="n"/>
      <c r="M7" s="6" t="n"/>
      <c r="N7" s="3" t="n"/>
      <c r="O7" s="6" t="n"/>
      <c r="P7" s="3" t="n"/>
      <c r="Q7" s="3" t="n"/>
      <c r="R7" s="7">
        <f>IF(OR(A7="",B7="",F7=""),"",IF(F7&lt;B7,"CHECK",(F7-B7)*24))</f>
        <v/>
      </c>
      <c r="S7" s="3">
        <f>IF(A7="","",IF(Q7="Stop","STOP",IF(OR(H7="Closed",H7="Declined",H7="Archived"),"CLOSED",IF(OR(K7="",'Cohort review'!$B$4=""),"",IF(K7&lt;'Cohort review'!$B$4+1,"DUE","PLANNED")))))</f>
        <v/>
      </c>
      <c r="T7" s="3">
        <f>IF(A7="","",IF(COUNTIF($A$2:$A$251,A7)&gt;1,"DUPLICATE ID",IF(OR(B7="",C7="",D7="",H7=""),"MISSING CORE",IF(AND(F7&lt;&gt;"",F7&lt;B7),"REPLY BEFORE INQUIRY",IF(AND(L7&lt;&gt;"",L7&lt;B7),"BOOKED BEFORE INQUIRY",IF(AND(OR(H7="Tour booked",H7="Tour attended"),OR(L7="",M7="")),"MISSING TOUR DATES",IF(AND(Q7="Stop",NOT(OR(H7="Closed",H7="Declined",H7="Archived"))),"REVIEW STOP STATUS","OK")))))))</f>
        <v/>
      </c>
    </row>
    <row r="8" ht="34" customHeight="1">
      <c r="A8" s="2" t="n"/>
      <c r="B8" s="4" t="n"/>
      <c r="C8" s="2" t="n"/>
      <c r="D8" s="2" t="n"/>
      <c r="E8" s="2" t="n"/>
      <c r="F8" s="4" t="n"/>
      <c r="G8" s="2" t="n"/>
      <c r="H8" s="2" t="n"/>
      <c r="I8" s="4" t="n"/>
      <c r="J8" s="2" t="n"/>
      <c r="K8" s="4" t="n"/>
      <c r="L8" s="4" t="n"/>
      <c r="M8" s="4" t="n"/>
      <c r="N8" s="2" t="n"/>
      <c r="O8" s="4" t="n"/>
      <c r="P8" s="2" t="n"/>
      <c r="Q8" s="2" t="n"/>
      <c r="R8" s="5">
        <f>IF(OR(A8="",B8="",F8=""),"",IF(F8&lt;B8,"CHECK",(F8-B8)*24))</f>
        <v/>
      </c>
      <c r="S8" s="2">
        <f>IF(A8="","",IF(Q8="Stop","STOP",IF(OR(H8="Closed",H8="Declined",H8="Archived"),"CLOSED",IF(OR(K8="",'Cohort review'!$B$4=""),"",IF(K8&lt;'Cohort review'!$B$4+1,"DUE","PLANNED")))))</f>
        <v/>
      </c>
      <c r="T8" s="2">
        <f>IF(A8="","",IF(COUNTIF($A$2:$A$251,A8)&gt;1,"DUPLICATE ID",IF(OR(B8="",C8="",D8="",H8=""),"MISSING CORE",IF(AND(F8&lt;&gt;"",F8&lt;B8),"REPLY BEFORE INQUIRY",IF(AND(L8&lt;&gt;"",L8&lt;B8),"BOOKED BEFORE INQUIRY",IF(AND(OR(H8="Tour booked",H8="Tour attended"),OR(L8="",M8="")),"MISSING TOUR DATES",IF(AND(Q8="Stop",NOT(OR(H8="Closed",H8="Declined",H8="Archived"))),"REVIEW STOP STATUS","OK")))))))</f>
        <v/>
      </c>
    </row>
    <row r="9" ht="34" customHeight="1">
      <c r="A9" s="3" t="n"/>
      <c r="B9" s="6" t="n"/>
      <c r="C9" s="3" t="n"/>
      <c r="D9" s="3" t="n"/>
      <c r="E9" s="3" t="n"/>
      <c r="F9" s="6" t="n"/>
      <c r="G9" s="3" t="n"/>
      <c r="H9" s="3" t="n"/>
      <c r="I9" s="6" t="n"/>
      <c r="J9" s="3" t="n"/>
      <c r="K9" s="6" t="n"/>
      <c r="L9" s="6" t="n"/>
      <c r="M9" s="6" t="n"/>
      <c r="N9" s="3" t="n"/>
      <c r="O9" s="6" t="n"/>
      <c r="P9" s="3" t="n"/>
      <c r="Q9" s="3" t="n"/>
      <c r="R9" s="7">
        <f>IF(OR(A9="",B9="",F9=""),"",IF(F9&lt;B9,"CHECK",(F9-B9)*24))</f>
        <v/>
      </c>
      <c r="S9" s="3">
        <f>IF(A9="","",IF(Q9="Stop","STOP",IF(OR(H9="Closed",H9="Declined",H9="Archived"),"CLOSED",IF(OR(K9="",'Cohort review'!$B$4=""),"",IF(K9&lt;'Cohort review'!$B$4+1,"DUE","PLANNED")))))</f>
        <v/>
      </c>
      <c r="T9" s="3">
        <f>IF(A9="","",IF(COUNTIF($A$2:$A$251,A9)&gt;1,"DUPLICATE ID",IF(OR(B9="",C9="",D9="",H9=""),"MISSING CORE",IF(AND(F9&lt;&gt;"",F9&lt;B9),"REPLY BEFORE INQUIRY",IF(AND(L9&lt;&gt;"",L9&lt;B9),"BOOKED BEFORE INQUIRY",IF(AND(OR(H9="Tour booked",H9="Tour attended"),OR(L9="",M9="")),"MISSING TOUR DATES",IF(AND(Q9="Stop",NOT(OR(H9="Closed",H9="Declined",H9="Archived"))),"REVIEW STOP STATUS","OK")))))))</f>
        <v/>
      </c>
    </row>
    <row r="10" ht="34" customHeight="1">
      <c r="A10" s="2" t="n"/>
      <c r="B10" s="4" t="n"/>
      <c r="C10" s="2" t="n"/>
      <c r="D10" s="2" t="n"/>
      <c r="E10" s="2" t="n"/>
      <c r="F10" s="4" t="n"/>
      <c r="G10" s="2" t="n"/>
      <c r="H10" s="2" t="n"/>
      <c r="I10" s="4" t="n"/>
      <c r="J10" s="2" t="n"/>
      <c r="K10" s="4" t="n"/>
      <c r="L10" s="4" t="n"/>
      <c r="M10" s="4" t="n"/>
      <c r="N10" s="2" t="n"/>
      <c r="O10" s="4" t="n"/>
      <c r="P10" s="2" t="n"/>
      <c r="Q10" s="2" t="n"/>
      <c r="R10" s="5">
        <f>IF(OR(A10="",B10="",F10=""),"",IF(F10&lt;B10,"CHECK",(F10-B10)*24))</f>
        <v/>
      </c>
      <c r="S10" s="2">
        <f>IF(A10="","",IF(Q10="Stop","STOP",IF(OR(H10="Closed",H10="Declined",H10="Archived"),"CLOSED",IF(OR(K10="",'Cohort review'!$B$4=""),"",IF(K10&lt;'Cohort review'!$B$4+1,"DUE","PLANNED")))))</f>
        <v/>
      </c>
      <c r="T10" s="2">
        <f>IF(A10="","",IF(COUNTIF($A$2:$A$251,A10)&gt;1,"DUPLICATE ID",IF(OR(B10="",C10="",D10="",H10=""),"MISSING CORE",IF(AND(F10&lt;&gt;"",F10&lt;B10),"REPLY BEFORE INQUIRY",IF(AND(L10&lt;&gt;"",L10&lt;B10),"BOOKED BEFORE INQUIRY",IF(AND(OR(H10="Tour booked",H10="Tour attended"),OR(L10="",M10="")),"MISSING TOUR DATES",IF(AND(Q10="Stop",NOT(OR(H10="Closed",H10="Declined",H10="Archived"))),"REVIEW STOP STATUS","OK")))))))</f>
        <v/>
      </c>
    </row>
    <row r="11" ht="34" customHeight="1">
      <c r="A11" s="3" t="n"/>
      <c r="B11" s="6" t="n"/>
      <c r="C11" s="3" t="n"/>
      <c r="D11" s="3" t="n"/>
      <c r="E11" s="3" t="n"/>
      <c r="F11" s="6" t="n"/>
      <c r="G11" s="3" t="n"/>
      <c r="H11" s="3" t="n"/>
      <c r="I11" s="6" t="n"/>
      <c r="J11" s="3" t="n"/>
      <c r="K11" s="6" t="n"/>
      <c r="L11" s="6" t="n"/>
      <c r="M11" s="6" t="n"/>
      <c r="N11" s="3" t="n"/>
      <c r="O11" s="6" t="n"/>
      <c r="P11" s="3" t="n"/>
      <c r="Q11" s="3" t="n"/>
      <c r="R11" s="7">
        <f>IF(OR(A11="",B11="",F11=""),"",IF(F11&lt;B11,"CHECK",(F11-B11)*24))</f>
        <v/>
      </c>
      <c r="S11" s="3">
        <f>IF(A11="","",IF(Q11="Stop","STOP",IF(OR(H11="Closed",H11="Declined",H11="Archived"),"CLOSED",IF(OR(K11="",'Cohort review'!$B$4=""),"",IF(K11&lt;'Cohort review'!$B$4+1,"DUE","PLANNED")))))</f>
        <v/>
      </c>
      <c r="T11" s="3">
        <f>IF(A11="","",IF(COUNTIF($A$2:$A$251,A11)&gt;1,"DUPLICATE ID",IF(OR(B11="",C11="",D11="",H11=""),"MISSING CORE",IF(AND(F11&lt;&gt;"",F11&lt;B11),"REPLY BEFORE INQUIRY",IF(AND(L11&lt;&gt;"",L11&lt;B11),"BOOKED BEFORE INQUIRY",IF(AND(OR(H11="Tour booked",H11="Tour attended"),OR(L11="",M11="")),"MISSING TOUR DATES",IF(AND(Q11="Stop",NOT(OR(H11="Closed",H11="Declined",H11="Archived"))),"REVIEW STOP STATUS","OK")))))))</f>
        <v/>
      </c>
    </row>
    <row r="12" ht="34" customHeight="1">
      <c r="A12" s="2" t="n"/>
      <c r="B12" s="4" t="n"/>
      <c r="C12" s="2" t="n"/>
      <c r="D12" s="2" t="n"/>
      <c r="E12" s="2" t="n"/>
      <c r="F12" s="4" t="n"/>
      <c r="G12" s="2" t="n"/>
      <c r="H12" s="2" t="n"/>
      <c r="I12" s="4" t="n"/>
      <c r="J12" s="2" t="n"/>
      <c r="K12" s="4" t="n"/>
      <c r="L12" s="4" t="n"/>
      <c r="M12" s="4" t="n"/>
      <c r="N12" s="2" t="n"/>
      <c r="O12" s="4" t="n"/>
      <c r="P12" s="2" t="n"/>
      <c r="Q12" s="2" t="n"/>
      <c r="R12" s="5">
        <f>IF(OR(A12="",B12="",F12=""),"",IF(F12&lt;B12,"CHECK",(F12-B12)*24))</f>
        <v/>
      </c>
      <c r="S12" s="2">
        <f>IF(A12="","",IF(Q12="Stop","STOP",IF(OR(H12="Closed",H12="Declined",H12="Archived"),"CLOSED",IF(OR(K12="",'Cohort review'!$B$4=""),"",IF(K12&lt;'Cohort review'!$B$4+1,"DUE","PLANNED")))))</f>
        <v/>
      </c>
      <c r="T12" s="2">
        <f>IF(A12="","",IF(COUNTIF($A$2:$A$251,A12)&gt;1,"DUPLICATE ID",IF(OR(B12="",C12="",D12="",H12=""),"MISSING CORE",IF(AND(F12&lt;&gt;"",F12&lt;B12),"REPLY BEFORE INQUIRY",IF(AND(L12&lt;&gt;"",L12&lt;B12),"BOOKED BEFORE INQUIRY",IF(AND(OR(H12="Tour booked",H12="Tour attended"),OR(L12="",M12="")),"MISSING TOUR DATES",IF(AND(Q12="Stop",NOT(OR(H12="Closed",H12="Declined",H12="Archived"))),"REVIEW STOP STATUS","OK")))))))</f>
        <v/>
      </c>
    </row>
    <row r="13" ht="34" customHeight="1">
      <c r="A13" s="3" t="n"/>
      <c r="B13" s="6" t="n"/>
      <c r="C13" s="3" t="n"/>
      <c r="D13" s="3" t="n"/>
      <c r="E13" s="3" t="n"/>
      <c r="F13" s="6" t="n"/>
      <c r="G13" s="3" t="n"/>
      <c r="H13" s="3" t="n"/>
      <c r="I13" s="6" t="n"/>
      <c r="J13" s="3" t="n"/>
      <c r="K13" s="6" t="n"/>
      <c r="L13" s="6" t="n"/>
      <c r="M13" s="6" t="n"/>
      <c r="N13" s="3" t="n"/>
      <c r="O13" s="6" t="n"/>
      <c r="P13" s="3" t="n"/>
      <c r="Q13" s="3" t="n"/>
      <c r="R13" s="7">
        <f>IF(OR(A13="",B13="",F13=""),"",IF(F13&lt;B13,"CHECK",(F13-B13)*24))</f>
        <v/>
      </c>
      <c r="S13" s="3">
        <f>IF(A13="","",IF(Q13="Stop","STOP",IF(OR(H13="Closed",H13="Declined",H13="Archived"),"CLOSED",IF(OR(K13="",'Cohort review'!$B$4=""),"",IF(K13&lt;'Cohort review'!$B$4+1,"DUE","PLANNED")))))</f>
        <v/>
      </c>
      <c r="T13" s="3">
        <f>IF(A13="","",IF(COUNTIF($A$2:$A$251,A13)&gt;1,"DUPLICATE ID",IF(OR(B13="",C13="",D13="",H13=""),"MISSING CORE",IF(AND(F13&lt;&gt;"",F13&lt;B13),"REPLY BEFORE INQUIRY",IF(AND(L13&lt;&gt;"",L13&lt;B13),"BOOKED BEFORE INQUIRY",IF(AND(OR(H13="Tour booked",H13="Tour attended"),OR(L13="",M13="")),"MISSING TOUR DATES",IF(AND(Q13="Stop",NOT(OR(H13="Closed",H13="Declined",H13="Archived"))),"REVIEW STOP STATUS","OK")))))))</f>
        <v/>
      </c>
    </row>
    <row r="14" ht="34" customHeight="1">
      <c r="A14" s="2" t="n"/>
      <c r="B14" s="4" t="n"/>
      <c r="C14" s="2" t="n"/>
      <c r="D14" s="2" t="n"/>
      <c r="E14" s="2" t="n"/>
      <c r="F14" s="4" t="n"/>
      <c r="G14" s="2" t="n"/>
      <c r="H14" s="2" t="n"/>
      <c r="I14" s="4" t="n"/>
      <c r="J14" s="2" t="n"/>
      <c r="K14" s="4" t="n"/>
      <c r="L14" s="4" t="n"/>
      <c r="M14" s="4" t="n"/>
      <c r="N14" s="2" t="n"/>
      <c r="O14" s="4" t="n"/>
      <c r="P14" s="2" t="n"/>
      <c r="Q14" s="2" t="n"/>
      <c r="R14" s="5">
        <f>IF(OR(A14="",B14="",F14=""),"",IF(F14&lt;B14,"CHECK",(F14-B14)*24))</f>
        <v/>
      </c>
      <c r="S14" s="2">
        <f>IF(A14="","",IF(Q14="Stop","STOP",IF(OR(H14="Closed",H14="Declined",H14="Archived"),"CLOSED",IF(OR(K14="",'Cohort review'!$B$4=""),"",IF(K14&lt;'Cohort review'!$B$4+1,"DUE","PLANNED")))))</f>
        <v/>
      </c>
      <c r="T14" s="2">
        <f>IF(A14="","",IF(COUNTIF($A$2:$A$251,A14)&gt;1,"DUPLICATE ID",IF(OR(B14="",C14="",D14="",H14=""),"MISSING CORE",IF(AND(F14&lt;&gt;"",F14&lt;B14),"REPLY BEFORE INQUIRY",IF(AND(L14&lt;&gt;"",L14&lt;B14),"BOOKED BEFORE INQUIRY",IF(AND(OR(H14="Tour booked",H14="Tour attended"),OR(L14="",M14="")),"MISSING TOUR DATES",IF(AND(Q14="Stop",NOT(OR(H14="Closed",H14="Declined",H14="Archived"))),"REVIEW STOP STATUS","OK")))))))</f>
        <v/>
      </c>
    </row>
    <row r="15" ht="34" customHeight="1">
      <c r="A15" s="3" t="n"/>
      <c r="B15" s="6" t="n"/>
      <c r="C15" s="3" t="n"/>
      <c r="D15" s="3" t="n"/>
      <c r="E15" s="3" t="n"/>
      <c r="F15" s="6" t="n"/>
      <c r="G15" s="3" t="n"/>
      <c r="H15" s="3" t="n"/>
      <c r="I15" s="6" t="n"/>
      <c r="J15" s="3" t="n"/>
      <c r="K15" s="6" t="n"/>
      <c r="L15" s="6" t="n"/>
      <c r="M15" s="6" t="n"/>
      <c r="N15" s="3" t="n"/>
      <c r="O15" s="6" t="n"/>
      <c r="P15" s="3" t="n"/>
      <c r="Q15" s="3" t="n"/>
      <c r="R15" s="7">
        <f>IF(OR(A15="",B15="",F15=""),"",IF(F15&lt;B15,"CHECK",(F15-B15)*24))</f>
        <v/>
      </c>
      <c r="S15" s="3">
        <f>IF(A15="","",IF(Q15="Stop","STOP",IF(OR(H15="Closed",H15="Declined",H15="Archived"),"CLOSED",IF(OR(K15="",'Cohort review'!$B$4=""),"",IF(K15&lt;'Cohort review'!$B$4+1,"DUE","PLANNED")))))</f>
        <v/>
      </c>
      <c r="T15" s="3">
        <f>IF(A15="","",IF(COUNTIF($A$2:$A$251,A15)&gt;1,"DUPLICATE ID",IF(OR(B15="",C15="",D15="",H15=""),"MISSING CORE",IF(AND(F15&lt;&gt;"",F15&lt;B15),"REPLY BEFORE INQUIRY",IF(AND(L15&lt;&gt;"",L15&lt;B15),"BOOKED BEFORE INQUIRY",IF(AND(OR(H15="Tour booked",H15="Tour attended"),OR(L15="",M15="")),"MISSING TOUR DATES",IF(AND(Q15="Stop",NOT(OR(H15="Closed",H15="Declined",H15="Archived"))),"REVIEW STOP STATUS","OK")))))))</f>
        <v/>
      </c>
    </row>
    <row r="16" ht="34" customHeight="1">
      <c r="A16" s="2" t="n"/>
      <c r="B16" s="4" t="n"/>
      <c r="C16" s="2" t="n"/>
      <c r="D16" s="2" t="n"/>
      <c r="E16" s="2" t="n"/>
      <c r="F16" s="4" t="n"/>
      <c r="G16" s="2" t="n"/>
      <c r="H16" s="2" t="n"/>
      <c r="I16" s="4" t="n"/>
      <c r="J16" s="2" t="n"/>
      <c r="K16" s="4" t="n"/>
      <c r="L16" s="4" t="n"/>
      <c r="M16" s="4" t="n"/>
      <c r="N16" s="2" t="n"/>
      <c r="O16" s="4" t="n"/>
      <c r="P16" s="2" t="n"/>
      <c r="Q16" s="2" t="n"/>
      <c r="R16" s="5">
        <f>IF(OR(A16="",B16="",F16=""),"",IF(F16&lt;B16,"CHECK",(F16-B16)*24))</f>
        <v/>
      </c>
      <c r="S16" s="2">
        <f>IF(A16="","",IF(Q16="Stop","STOP",IF(OR(H16="Closed",H16="Declined",H16="Archived"),"CLOSED",IF(OR(K16="",'Cohort review'!$B$4=""),"",IF(K16&lt;'Cohort review'!$B$4+1,"DUE","PLANNED")))))</f>
        <v/>
      </c>
      <c r="T16" s="2">
        <f>IF(A16="","",IF(COUNTIF($A$2:$A$251,A16)&gt;1,"DUPLICATE ID",IF(OR(B16="",C16="",D16="",H16=""),"MISSING CORE",IF(AND(F16&lt;&gt;"",F16&lt;B16),"REPLY BEFORE INQUIRY",IF(AND(L16&lt;&gt;"",L16&lt;B16),"BOOKED BEFORE INQUIRY",IF(AND(OR(H16="Tour booked",H16="Tour attended"),OR(L16="",M16="")),"MISSING TOUR DATES",IF(AND(Q16="Stop",NOT(OR(H16="Closed",H16="Declined",H16="Archived"))),"REVIEW STOP STATUS","OK")))))))</f>
        <v/>
      </c>
    </row>
    <row r="17" ht="34" customHeight="1">
      <c r="A17" s="3" t="n"/>
      <c r="B17" s="6" t="n"/>
      <c r="C17" s="3" t="n"/>
      <c r="D17" s="3" t="n"/>
      <c r="E17" s="3" t="n"/>
      <c r="F17" s="6" t="n"/>
      <c r="G17" s="3" t="n"/>
      <c r="H17" s="3" t="n"/>
      <c r="I17" s="6" t="n"/>
      <c r="J17" s="3" t="n"/>
      <c r="K17" s="6" t="n"/>
      <c r="L17" s="6" t="n"/>
      <c r="M17" s="6" t="n"/>
      <c r="N17" s="3" t="n"/>
      <c r="O17" s="6" t="n"/>
      <c r="P17" s="3" t="n"/>
      <c r="Q17" s="3" t="n"/>
      <c r="R17" s="7">
        <f>IF(OR(A17="",B17="",F17=""),"",IF(F17&lt;B17,"CHECK",(F17-B17)*24))</f>
        <v/>
      </c>
      <c r="S17" s="3">
        <f>IF(A17="","",IF(Q17="Stop","STOP",IF(OR(H17="Closed",H17="Declined",H17="Archived"),"CLOSED",IF(OR(K17="",'Cohort review'!$B$4=""),"",IF(K17&lt;'Cohort review'!$B$4+1,"DUE","PLANNED")))))</f>
        <v/>
      </c>
      <c r="T17" s="3">
        <f>IF(A17="","",IF(COUNTIF($A$2:$A$251,A17)&gt;1,"DUPLICATE ID",IF(OR(B17="",C17="",D17="",H17=""),"MISSING CORE",IF(AND(F17&lt;&gt;"",F17&lt;B17),"REPLY BEFORE INQUIRY",IF(AND(L17&lt;&gt;"",L17&lt;B17),"BOOKED BEFORE INQUIRY",IF(AND(OR(H17="Tour booked",H17="Tour attended"),OR(L17="",M17="")),"MISSING TOUR DATES",IF(AND(Q17="Stop",NOT(OR(H17="Closed",H17="Declined",H17="Archived"))),"REVIEW STOP STATUS","OK")))))))</f>
        <v/>
      </c>
    </row>
    <row r="18" ht="34" customHeight="1">
      <c r="A18" s="2" t="n"/>
      <c r="B18" s="4" t="n"/>
      <c r="C18" s="2" t="n"/>
      <c r="D18" s="2" t="n"/>
      <c r="E18" s="2" t="n"/>
      <c r="F18" s="4" t="n"/>
      <c r="G18" s="2" t="n"/>
      <c r="H18" s="2" t="n"/>
      <c r="I18" s="4" t="n"/>
      <c r="J18" s="2" t="n"/>
      <c r="K18" s="4" t="n"/>
      <c r="L18" s="4" t="n"/>
      <c r="M18" s="4" t="n"/>
      <c r="N18" s="2" t="n"/>
      <c r="O18" s="4" t="n"/>
      <c r="P18" s="2" t="n"/>
      <c r="Q18" s="2" t="n"/>
      <c r="R18" s="5">
        <f>IF(OR(A18="",B18="",F18=""),"",IF(F18&lt;B18,"CHECK",(F18-B18)*24))</f>
        <v/>
      </c>
      <c r="S18" s="2">
        <f>IF(A18="","",IF(Q18="Stop","STOP",IF(OR(H18="Closed",H18="Declined",H18="Archived"),"CLOSED",IF(OR(K18="",'Cohort review'!$B$4=""),"",IF(K18&lt;'Cohort review'!$B$4+1,"DUE","PLANNED")))))</f>
        <v/>
      </c>
      <c r="T18" s="2">
        <f>IF(A18="","",IF(COUNTIF($A$2:$A$251,A18)&gt;1,"DUPLICATE ID",IF(OR(B18="",C18="",D18="",H18=""),"MISSING CORE",IF(AND(F18&lt;&gt;"",F18&lt;B18),"REPLY BEFORE INQUIRY",IF(AND(L18&lt;&gt;"",L18&lt;B18),"BOOKED BEFORE INQUIRY",IF(AND(OR(H18="Tour booked",H18="Tour attended"),OR(L18="",M18="")),"MISSING TOUR DATES",IF(AND(Q18="Stop",NOT(OR(H18="Closed",H18="Declined",H18="Archived"))),"REVIEW STOP STATUS","OK")))))))</f>
        <v/>
      </c>
    </row>
    <row r="19" ht="34" customHeight="1">
      <c r="A19" s="3" t="n"/>
      <c r="B19" s="6" t="n"/>
      <c r="C19" s="3" t="n"/>
      <c r="D19" s="3" t="n"/>
      <c r="E19" s="3" t="n"/>
      <c r="F19" s="6" t="n"/>
      <c r="G19" s="3" t="n"/>
      <c r="H19" s="3" t="n"/>
      <c r="I19" s="6" t="n"/>
      <c r="J19" s="3" t="n"/>
      <c r="K19" s="6" t="n"/>
      <c r="L19" s="6" t="n"/>
      <c r="M19" s="6" t="n"/>
      <c r="N19" s="3" t="n"/>
      <c r="O19" s="6" t="n"/>
      <c r="P19" s="3" t="n"/>
      <c r="Q19" s="3" t="n"/>
      <c r="R19" s="7">
        <f>IF(OR(A19="",B19="",F19=""),"",IF(F19&lt;B19,"CHECK",(F19-B19)*24))</f>
        <v/>
      </c>
      <c r="S19" s="3">
        <f>IF(A19="","",IF(Q19="Stop","STOP",IF(OR(H19="Closed",H19="Declined",H19="Archived"),"CLOSED",IF(OR(K19="",'Cohort review'!$B$4=""),"",IF(K19&lt;'Cohort review'!$B$4+1,"DUE","PLANNED")))))</f>
        <v/>
      </c>
      <c r="T19" s="3">
        <f>IF(A19="","",IF(COUNTIF($A$2:$A$251,A19)&gt;1,"DUPLICATE ID",IF(OR(B19="",C19="",D19="",H19=""),"MISSING CORE",IF(AND(F19&lt;&gt;"",F19&lt;B19),"REPLY BEFORE INQUIRY",IF(AND(L19&lt;&gt;"",L19&lt;B19),"BOOKED BEFORE INQUIRY",IF(AND(OR(H19="Tour booked",H19="Tour attended"),OR(L19="",M19="")),"MISSING TOUR DATES",IF(AND(Q19="Stop",NOT(OR(H19="Closed",H19="Declined",H19="Archived"))),"REVIEW STOP STATUS","OK")))))))</f>
        <v/>
      </c>
    </row>
    <row r="20" ht="34" customHeight="1">
      <c r="A20" s="2" t="n"/>
      <c r="B20" s="4" t="n"/>
      <c r="C20" s="2" t="n"/>
      <c r="D20" s="2" t="n"/>
      <c r="E20" s="2" t="n"/>
      <c r="F20" s="4" t="n"/>
      <c r="G20" s="2" t="n"/>
      <c r="H20" s="2" t="n"/>
      <c r="I20" s="4" t="n"/>
      <c r="J20" s="2" t="n"/>
      <c r="K20" s="4" t="n"/>
      <c r="L20" s="4" t="n"/>
      <c r="M20" s="4" t="n"/>
      <c r="N20" s="2" t="n"/>
      <c r="O20" s="4" t="n"/>
      <c r="P20" s="2" t="n"/>
      <c r="Q20" s="2" t="n"/>
      <c r="R20" s="5">
        <f>IF(OR(A20="",B20="",F20=""),"",IF(F20&lt;B20,"CHECK",(F20-B20)*24))</f>
        <v/>
      </c>
      <c r="S20" s="2">
        <f>IF(A20="","",IF(Q20="Stop","STOP",IF(OR(H20="Closed",H20="Declined",H20="Archived"),"CLOSED",IF(OR(K20="",'Cohort review'!$B$4=""),"",IF(K20&lt;'Cohort review'!$B$4+1,"DUE","PLANNED")))))</f>
        <v/>
      </c>
      <c r="T20" s="2">
        <f>IF(A20="","",IF(COUNTIF($A$2:$A$251,A20)&gt;1,"DUPLICATE ID",IF(OR(B20="",C20="",D20="",H20=""),"MISSING CORE",IF(AND(F20&lt;&gt;"",F20&lt;B20),"REPLY BEFORE INQUIRY",IF(AND(L20&lt;&gt;"",L20&lt;B20),"BOOKED BEFORE INQUIRY",IF(AND(OR(H20="Tour booked",H20="Tour attended"),OR(L20="",M20="")),"MISSING TOUR DATES",IF(AND(Q20="Stop",NOT(OR(H20="Closed",H20="Declined",H20="Archived"))),"REVIEW STOP STATUS","OK")))))))</f>
        <v/>
      </c>
    </row>
    <row r="21" ht="34" customHeight="1">
      <c r="A21" s="3" t="n"/>
      <c r="B21" s="6" t="n"/>
      <c r="C21" s="3" t="n"/>
      <c r="D21" s="3" t="n"/>
      <c r="E21" s="3" t="n"/>
      <c r="F21" s="6" t="n"/>
      <c r="G21" s="3" t="n"/>
      <c r="H21" s="3" t="n"/>
      <c r="I21" s="6" t="n"/>
      <c r="J21" s="3" t="n"/>
      <c r="K21" s="6" t="n"/>
      <c r="L21" s="6" t="n"/>
      <c r="M21" s="6" t="n"/>
      <c r="N21" s="3" t="n"/>
      <c r="O21" s="6" t="n"/>
      <c r="P21" s="3" t="n"/>
      <c r="Q21" s="3" t="n"/>
      <c r="R21" s="7">
        <f>IF(OR(A21="",B21="",F21=""),"",IF(F21&lt;B21,"CHECK",(F21-B21)*24))</f>
        <v/>
      </c>
      <c r="S21" s="3">
        <f>IF(A21="","",IF(Q21="Stop","STOP",IF(OR(H21="Closed",H21="Declined",H21="Archived"),"CLOSED",IF(OR(K21="",'Cohort review'!$B$4=""),"",IF(K21&lt;'Cohort review'!$B$4+1,"DUE","PLANNED")))))</f>
        <v/>
      </c>
      <c r="T21" s="3">
        <f>IF(A21="","",IF(COUNTIF($A$2:$A$251,A21)&gt;1,"DUPLICATE ID",IF(OR(B21="",C21="",D21="",H21=""),"MISSING CORE",IF(AND(F21&lt;&gt;"",F21&lt;B21),"REPLY BEFORE INQUIRY",IF(AND(L21&lt;&gt;"",L21&lt;B21),"BOOKED BEFORE INQUIRY",IF(AND(OR(H21="Tour booked",H21="Tour attended"),OR(L21="",M21="")),"MISSING TOUR DATES",IF(AND(Q21="Stop",NOT(OR(H21="Closed",H21="Declined",H21="Archived"))),"REVIEW STOP STATUS","OK")))))))</f>
        <v/>
      </c>
    </row>
    <row r="22" ht="34" customHeight="1">
      <c r="A22" s="2" t="n"/>
      <c r="B22" s="4" t="n"/>
      <c r="C22" s="2" t="n"/>
      <c r="D22" s="2" t="n"/>
      <c r="E22" s="2" t="n"/>
      <c r="F22" s="4" t="n"/>
      <c r="G22" s="2" t="n"/>
      <c r="H22" s="2" t="n"/>
      <c r="I22" s="4" t="n"/>
      <c r="J22" s="2" t="n"/>
      <c r="K22" s="4" t="n"/>
      <c r="L22" s="4" t="n"/>
      <c r="M22" s="4" t="n"/>
      <c r="N22" s="2" t="n"/>
      <c r="O22" s="4" t="n"/>
      <c r="P22" s="2" t="n"/>
      <c r="Q22" s="2" t="n"/>
      <c r="R22" s="5">
        <f>IF(OR(A22="",B22="",F22=""),"",IF(F22&lt;B22,"CHECK",(F22-B22)*24))</f>
        <v/>
      </c>
      <c r="S22" s="2">
        <f>IF(A22="","",IF(Q22="Stop","STOP",IF(OR(H22="Closed",H22="Declined",H22="Archived"),"CLOSED",IF(OR(K22="",'Cohort review'!$B$4=""),"",IF(K22&lt;'Cohort review'!$B$4+1,"DUE","PLANNED")))))</f>
        <v/>
      </c>
      <c r="T22" s="2">
        <f>IF(A22="","",IF(COUNTIF($A$2:$A$251,A22)&gt;1,"DUPLICATE ID",IF(OR(B22="",C22="",D22="",H22=""),"MISSING CORE",IF(AND(F22&lt;&gt;"",F22&lt;B22),"REPLY BEFORE INQUIRY",IF(AND(L22&lt;&gt;"",L22&lt;B22),"BOOKED BEFORE INQUIRY",IF(AND(OR(H22="Tour booked",H22="Tour attended"),OR(L22="",M22="")),"MISSING TOUR DATES",IF(AND(Q22="Stop",NOT(OR(H22="Closed",H22="Declined",H22="Archived"))),"REVIEW STOP STATUS","OK")))))))</f>
        <v/>
      </c>
    </row>
    <row r="23" ht="34" customHeight="1">
      <c r="A23" s="3" t="n"/>
      <c r="B23" s="6" t="n"/>
      <c r="C23" s="3" t="n"/>
      <c r="D23" s="3" t="n"/>
      <c r="E23" s="3" t="n"/>
      <c r="F23" s="6" t="n"/>
      <c r="G23" s="3" t="n"/>
      <c r="H23" s="3" t="n"/>
      <c r="I23" s="6" t="n"/>
      <c r="J23" s="3" t="n"/>
      <c r="K23" s="6" t="n"/>
      <c r="L23" s="6" t="n"/>
      <c r="M23" s="6" t="n"/>
      <c r="N23" s="3" t="n"/>
      <c r="O23" s="6" t="n"/>
      <c r="P23" s="3" t="n"/>
      <c r="Q23" s="3" t="n"/>
      <c r="R23" s="7">
        <f>IF(OR(A23="",B23="",F23=""),"",IF(F23&lt;B23,"CHECK",(F23-B23)*24))</f>
        <v/>
      </c>
      <c r="S23" s="3">
        <f>IF(A23="","",IF(Q23="Stop","STOP",IF(OR(H23="Closed",H23="Declined",H23="Archived"),"CLOSED",IF(OR(K23="",'Cohort review'!$B$4=""),"",IF(K23&lt;'Cohort review'!$B$4+1,"DUE","PLANNED")))))</f>
        <v/>
      </c>
      <c r="T23" s="3">
        <f>IF(A23="","",IF(COUNTIF($A$2:$A$251,A23)&gt;1,"DUPLICATE ID",IF(OR(B23="",C23="",D23="",H23=""),"MISSING CORE",IF(AND(F23&lt;&gt;"",F23&lt;B23),"REPLY BEFORE INQUIRY",IF(AND(L23&lt;&gt;"",L23&lt;B23),"BOOKED BEFORE INQUIRY",IF(AND(OR(H23="Tour booked",H23="Tour attended"),OR(L23="",M23="")),"MISSING TOUR DATES",IF(AND(Q23="Stop",NOT(OR(H23="Closed",H23="Declined",H23="Archived"))),"REVIEW STOP STATUS","OK")))))))</f>
        <v/>
      </c>
    </row>
    <row r="24" ht="34" customHeight="1">
      <c r="A24" s="2" t="n"/>
      <c r="B24" s="4" t="n"/>
      <c r="C24" s="2" t="n"/>
      <c r="D24" s="2" t="n"/>
      <c r="E24" s="2" t="n"/>
      <c r="F24" s="4" t="n"/>
      <c r="G24" s="2" t="n"/>
      <c r="H24" s="2" t="n"/>
      <c r="I24" s="4" t="n"/>
      <c r="J24" s="2" t="n"/>
      <c r="K24" s="4" t="n"/>
      <c r="L24" s="4" t="n"/>
      <c r="M24" s="4" t="n"/>
      <c r="N24" s="2" t="n"/>
      <c r="O24" s="4" t="n"/>
      <c r="P24" s="2" t="n"/>
      <c r="Q24" s="2" t="n"/>
      <c r="R24" s="5">
        <f>IF(OR(A24="",B24="",F24=""),"",IF(F24&lt;B24,"CHECK",(F24-B24)*24))</f>
        <v/>
      </c>
      <c r="S24" s="2">
        <f>IF(A24="","",IF(Q24="Stop","STOP",IF(OR(H24="Closed",H24="Declined",H24="Archived"),"CLOSED",IF(OR(K24="",'Cohort review'!$B$4=""),"",IF(K24&lt;'Cohort review'!$B$4+1,"DUE","PLANNED")))))</f>
        <v/>
      </c>
      <c r="T24" s="2">
        <f>IF(A24="","",IF(COUNTIF($A$2:$A$251,A24)&gt;1,"DUPLICATE ID",IF(OR(B24="",C24="",D24="",H24=""),"MISSING CORE",IF(AND(F24&lt;&gt;"",F24&lt;B24),"REPLY BEFORE INQUIRY",IF(AND(L24&lt;&gt;"",L24&lt;B24),"BOOKED BEFORE INQUIRY",IF(AND(OR(H24="Tour booked",H24="Tour attended"),OR(L24="",M24="")),"MISSING TOUR DATES",IF(AND(Q24="Stop",NOT(OR(H24="Closed",H24="Declined",H24="Archived"))),"REVIEW STOP STATUS","OK")))))))</f>
        <v/>
      </c>
    </row>
    <row r="25" ht="34" customHeight="1">
      <c r="A25" s="3" t="n"/>
      <c r="B25" s="6" t="n"/>
      <c r="C25" s="3" t="n"/>
      <c r="D25" s="3" t="n"/>
      <c r="E25" s="3" t="n"/>
      <c r="F25" s="6" t="n"/>
      <c r="G25" s="3" t="n"/>
      <c r="H25" s="3" t="n"/>
      <c r="I25" s="6" t="n"/>
      <c r="J25" s="3" t="n"/>
      <c r="K25" s="6" t="n"/>
      <c r="L25" s="6" t="n"/>
      <c r="M25" s="6" t="n"/>
      <c r="N25" s="3" t="n"/>
      <c r="O25" s="6" t="n"/>
      <c r="P25" s="3" t="n"/>
      <c r="Q25" s="3" t="n"/>
      <c r="R25" s="7">
        <f>IF(OR(A25="",B25="",F25=""),"",IF(F25&lt;B25,"CHECK",(F25-B25)*24))</f>
        <v/>
      </c>
      <c r="S25" s="3">
        <f>IF(A25="","",IF(Q25="Stop","STOP",IF(OR(H25="Closed",H25="Declined",H25="Archived"),"CLOSED",IF(OR(K25="",'Cohort review'!$B$4=""),"",IF(K25&lt;'Cohort review'!$B$4+1,"DUE","PLANNED")))))</f>
        <v/>
      </c>
      <c r="T25" s="3">
        <f>IF(A25="","",IF(COUNTIF($A$2:$A$251,A25)&gt;1,"DUPLICATE ID",IF(OR(B25="",C25="",D25="",H25=""),"MISSING CORE",IF(AND(F25&lt;&gt;"",F25&lt;B25),"REPLY BEFORE INQUIRY",IF(AND(L25&lt;&gt;"",L25&lt;B25),"BOOKED BEFORE INQUIRY",IF(AND(OR(H25="Tour booked",H25="Tour attended"),OR(L25="",M25="")),"MISSING TOUR DATES",IF(AND(Q25="Stop",NOT(OR(H25="Closed",H25="Declined",H25="Archived"))),"REVIEW STOP STATUS","OK")))))))</f>
        <v/>
      </c>
    </row>
    <row r="26" ht="34" customHeight="1">
      <c r="A26" s="2" t="n"/>
      <c r="B26" s="4" t="n"/>
      <c r="C26" s="2" t="n"/>
      <c r="D26" s="2" t="n"/>
      <c r="E26" s="2" t="n"/>
      <c r="F26" s="4" t="n"/>
      <c r="G26" s="2" t="n"/>
      <c r="H26" s="2" t="n"/>
      <c r="I26" s="4" t="n"/>
      <c r="J26" s="2" t="n"/>
      <c r="K26" s="4" t="n"/>
      <c r="L26" s="4" t="n"/>
      <c r="M26" s="4" t="n"/>
      <c r="N26" s="2" t="n"/>
      <c r="O26" s="4" t="n"/>
      <c r="P26" s="2" t="n"/>
      <c r="Q26" s="2" t="n"/>
      <c r="R26" s="5">
        <f>IF(OR(A26="",B26="",F26=""),"",IF(F26&lt;B26,"CHECK",(F26-B26)*24))</f>
        <v/>
      </c>
      <c r="S26" s="2">
        <f>IF(A26="","",IF(Q26="Stop","STOP",IF(OR(H26="Closed",H26="Declined",H26="Archived"),"CLOSED",IF(OR(K26="",'Cohort review'!$B$4=""),"",IF(K26&lt;'Cohort review'!$B$4+1,"DUE","PLANNED")))))</f>
        <v/>
      </c>
      <c r="T26" s="2">
        <f>IF(A26="","",IF(COUNTIF($A$2:$A$251,A26)&gt;1,"DUPLICATE ID",IF(OR(B26="",C26="",D26="",H26=""),"MISSING CORE",IF(AND(F26&lt;&gt;"",F26&lt;B26),"REPLY BEFORE INQUIRY",IF(AND(L26&lt;&gt;"",L26&lt;B26),"BOOKED BEFORE INQUIRY",IF(AND(OR(H26="Tour booked",H26="Tour attended"),OR(L26="",M26="")),"MISSING TOUR DATES",IF(AND(Q26="Stop",NOT(OR(H26="Closed",H26="Declined",H26="Archived"))),"REVIEW STOP STATUS","OK")))))))</f>
        <v/>
      </c>
    </row>
    <row r="27" ht="34" customHeight="1">
      <c r="A27" s="3" t="n"/>
      <c r="B27" s="6" t="n"/>
      <c r="C27" s="3" t="n"/>
      <c r="D27" s="3" t="n"/>
      <c r="E27" s="3" t="n"/>
      <c r="F27" s="6" t="n"/>
      <c r="G27" s="3" t="n"/>
      <c r="H27" s="3" t="n"/>
      <c r="I27" s="6" t="n"/>
      <c r="J27" s="3" t="n"/>
      <c r="K27" s="6" t="n"/>
      <c r="L27" s="6" t="n"/>
      <c r="M27" s="6" t="n"/>
      <c r="N27" s="3" t="n"/>
      <c r="O27" s="6" t="n"/>
      <c r="P27" s="3" t="n"/>
      <c r="Q27" s="3" t="n"/>
      <c r="R27" s="7">
        <f>IF(OR(A27="",B27="",F27=""),"",IF(F27&lt;B27,"CHECK",(F27-B27)*24))</f>
        <v/>
      </c>
      <c r="S27" s="3">
        <f>IF(A27="","",IF(Q27="Stop","STOP",IF(OR(H27="Closed",H27="Declined",H27="Archived"),"CLOSED",IF(OR(K27="",'Cohort review'!$B$4=""),"",IF(K27&lt;'Cohort review'!$B$4+1,"DUE","PLANNED")))))</f>
        <v/>
      </c>
      <c r="T27" s="3">
        <f>IF(A27="","",IF(COUNTIF($A$2:$A$251,A27)&gt;1,"DUPLICATE ID",IF(OR(B27="",C27="",D27="",H27=""),"MISSING CORE",IF(AND(F27&lt;&gt;"",F27&lt;B27),"REPLY BEFORE INQUIRY",IF(AND(L27&lt;&gt;"",L27&lt;B27),"BOOKED BEFORE INQUIRY",IF(AND(OR(H27="Tour booked",H27="Tour attended"),OR(L27="",M27="")),"MISSING TOUR DATES",IF(AND(Q27="Stop",NOT(OR(H27="Closed",H27="Declined",H27="Archived"))),"REVIEW STOP STATUS","OK")))))))</f>
        <v/>
      </c>
    </row>
    <row r="28" ht="34" customHeight="1">
      <c r="A28" s="2" t="n"/>
      <c r="B28" s="4" t="n"/>
      <c r="C28" s="2" t="n"/>
      <c r="D28" s="2" t="n"/>
      <c r="E28" s="2" t="n"/>
      <c r="F28" s="4" t="n"/>
      <c r="G28" s="2" t="n"/>
      <c r="H28" s="2" t="n"/>
      <c r="I28" s="4" t="n"/>
      <c r="J28" s="2" t="n"/>
      <c r="K28" s="4" t="n"/>
      <c r="L28" s="4" t="n"/>
      <c r="M28" s="4" t="n"/>
      <c r="N28" s="2" t="n"/>
      <c r="O28" s="4" t="n"/>
      <c r="P28" s="2" t="n"/>
      <c r="Q28" s="2" t="n"/>
      <c r="R28" s="5">
        <f>IF(OR(A28="",B28="",F28=""),"",IF(F28&lt;B28,"CHECK",(F28-B28)*24))</f>
        <v/>
      </c>
      <c r="S28" s="2">
        <f>IF(A28="","",IF(Q28="Stop","STOP",IF(OR(H28="Closed",H28="Declined",H28="Archived"),"CLOSED",IF(OR(K28="",'Cohort review'!$B$4=""),"",IF(K28&lt;'Cohort review'!$B$4+1,"DUE","PLANNED")))))</f>
        <v/>
      </c>
      <c r="T28" s="2">
        <f>IF(A28="","",IF(COUNTIF($A$2:$A$251,A28)&gt;1,"DUPLICATE ID",IF(OR(B28="",C28="",D28="",H28=""),"MISSING CORE",IF(AND(F28&lt;&gt;"",F28&lt;B28),"REPLY BEFORE INQUIRY",IF(AND(L28&lt;&gt;"",L28&lt;B28),"BOOKED BEFORE INQUIRY",IF(AND(OR(H28="Tour booked",H28="Tour attended"),OR(L28="",M28="")),"MISSING TOUR DATES",IF(AND(Q28="Stop",NOT(OR(H28="Closed",H28="Declined",H28="Archived"))),"REVIEW STOP STATUS","OK")))))))</f>
        <v/>
      </c>
    </row>
    <row r="29" ht="34" customHeight="1">
      <c r="A29" s="3" t="n"/>
      <c r="B29" s="6" t="n"/>
      <c r="C29" s="3" t="n"/>
      <c r="D29" s="3" t="n"/>
      <c r="E29" s="3" t="n"/>
      <c r="F29" s="6" t="n"/>
      <c r="G29" s="3" t="n"/>
      <c r="H29" s="3" t="n"/>
      <c r="I29" s="6" t="n"/>
      <c r="J29" s="3" t="n"/>
      <c r="K29" s="6" t="n"/>
      <c r="L29" s="6" t="n"/>
      <c r="M29" s="6" t="n"/>
      <c r="N29" s="3" t="n"/>
      <c r="O29" s="6" t="n"/>
      <c r="P29" s="3" t="n"/>
      <c r="Q29" s="3" t="n"/>
      <c r="R29" s="7">
        <f>IF(OR(A29="",B29="",F29=""),"",IF(F29&lt;B29,"CHECK",(F29-B29)*24))</f>
        <v/>
      </c>
      <c r="S29" s="3">
        <f>IF(A29="","",IF(Q29="Stop","STOP",IF(OR(H29="Closed",H29="Declined",H29="Archived"),"CLOSED",IF(OR(K29="",'Cohort review'!$B$4=""),"",IF(K29&lt;'Cohort review'!$B$4+1,"DUE","PLANNED")))))</f>
        <v/>
      </c>
      <c r="T29" s="3">
        <f>IF(A29="","",IF(COUNTIF($A$2:$A$251,A29)&gt;1,"DUPLICATE ID",IF(OR(B29="",C29="",D29="",H29=""),"MISSING CORE",IF(AND(F29&lt;&gt;"",F29&lt;B29),"REPLY BEFORE INQUIRY",IF(AND(L29&lt;&gt;"",L29&lt;B29),"BOOKED BEFORE INQUIRY",IF(AND(OR(H29="Tour booked",H29="Tour attended"),OR(L29="",M29="")),"MISSING TOUR DATES",IF(AND(Q29="Stop",NOT(OR(H29="Closed",H29="Declined",H29="Archived"))),"REVIEW STOP STATUS","OK")))))))</f>
        <v/>
      </c>
    </row>
    <row r="30" ht="34" customHeight="1">
      <c r="A30" s="2" t="n"/>
      <c r="B30" s="4" t="n"/>
      <c r="C30" s="2" t="n"/>
      <c r="D30" s="2" t="n"/>
      <c r="E30" s="2" t="n"/>
      <c r="F30" s="4" t="n"/>
      <c r="G30" s="2" t="n"/>
      <c r="H30" s="2" t="n"/>
      <c r="I30" s="4" t="n"/>
      <c r="J30" s="2" t="n"/>
      <c r="K30" s="4" t="n"/>
      <c r="L30" s="4" t="n"/>
      <c r="M30" s="4" t="n"/>
      <c r="N30" s="2" t="n"/>
      <c r="O30" s="4" t="n"/>
      <c r="P30" s="2" t="n"/>
      <c r="Q30" s="2" t="n"/>
      <c r="R30" s="5">
        <f>IF(OR(A30="",B30="",F30=""),"",IF(F30&lt;B30,"CHECK",(F30-B30)*24))</f>
        <v/>
      </c>
      <c r="S30" s="2">
        <f>IF(A30="","",IF(Q30="Stop","STOP",IF(OR(H30="Closed",H30="Declined",H30="Archived"),"CLOSED",IF(OR(K30="",'Cohort review'!$B$4=""),"",IF(K30&lt;'Cohort review'!$B$4+1,"DUE","PLANNED")))))</f>
        <v/>
      </c>
      <c r="T30" s="2">
        <f>IF(A30="","",IF(COUNTIF($A$2:$A$251,A30)&gt;1,"DUPLICATE ID",IF(OR(B30="",C30="",D30="",H30=""),"MISSING CORE",IF(AND(F30&lt;&gt;"",F30&lt;B30),"REPLY BEFORE INQUIRY",IF(AND(L30&lt;&gt;"",L30&lt;B30),"BOOKED BEFORE INQUIRY",IF(AND(OR(H30="Tour booked",H30="Tour attended"),OR(L30="",M30="")),"MISSING TOUR DATES",IF(AND(Q30="Stop",NOT(OR(H30="Closed",H30="Declined",H30="Archived"))),"REVIEW STOP STATUS","OK")))))))</f>
        <v/>
      </c>
    </row>
    <row r="31" ht="34" customHeight="1">
      <c r="A31" s="3" t="n"/>
      <c r="B31" s="6" t="n"/>
      <c r="C31" s="3" t="n"/>
      <c r="D31" s="3" t="n"/>
      <c r="E31" s="3" t="n"/>
      <c r="F31" s="6" t="n"/>
      <c r="G31" s="3" t="n"/>
      <c r="H31" s="3" t="n"/>
      <c r="I31" s="6" t="n"/>
      <c r="J31" s="3" t="n"/>
      <c r="K31" s="6" t="n"/>
      <c r="L31" s="6" t="n"/>
      <c r="M31" s="6" t="n"/>
      <c r="N31" s="3" t="n"/>
      <c r="O31" s="6" t="n"/>
      <c r="P31" s="3" t="n"/>
      <c r="Q31" s="3" t="n"/>
      <c r="R31" s="7">
        <f>IF(OR(A31="",B31="",F31=""),"",IF(F31&lt;B31,"CHECK",(F31-B31)*24))</f>
        <v/>
      </c>
      <c r="S31" s="3">
        <f>IF(A31="","",IF(Q31="Stop","STOP",IF(OR(H31="Closed",H31="Declined",H31="Archived"),"CLOSED",IF(OR(K31="",'Cohort review'!$B$4=""),"",IF(K31&lt;'Cohort review'!$B$4+1,"DUE","PLANNED")))))</f>
        <v/>
      </c>
      <c r="T31" s="3">
        <f>IF(A31="","",IF(COUNTIF($A$2:$A$251,A31)&gt;1,"DUPLICATE ID",IF(OR(B31="",C31="",D31="",H31=""),"MISSING CORE",IF(AND(F31&lt;&gt;"",F31&lt;B31),"REPLY BEFORE INQUIRY",IF(AND(L31&lt;&gt;"",L31&lt;B31),"BOOKED BEFORE INQUIRY",IF(AND(OR(H31="Tour booked",H31="Tour attended"),OR(L31="",M31="")),"MISSING TOUR DATES",IF(AND(Q31="Stop",NOT(OR(H31="Closed",H31="Declined",H31="Archived"))),"REVIEW STOP STATUS","OK")))))))</f>
        <v/>
      </c>
    </row>
    <row r="32" ht="34" customHeight="1">
      <c r="A32" s="2" t="n"/>
      <c r="B32" s="4" t="n"/>
      <c r="C32" s="2" t="n"/>
      <c r="D32" s="2" t="n"/>
      <c r="E32" s="2" t="n"/>
      <c r="F32" s="4" t="n"/>
      <c r="G32" s="2" t="n"/>
      <c r="H32" s="2" t="n"/>
      <c r="I32" s="4" t="n"/>
      <c r="J32" s="2" t="n"/>
      <c r="K32" s="4" t="n"/>
      <c r="L32" s="4" t="n"/>
      <c r="M32" s="4" t="n"/>
      <c r="N32" s="2" t="n"/>
      <c r="O32" s="4" t="n"/>
      <c r="P32" s="2" t="n"/>
      <c r="Q32" s="2" t="n"/>
      <c r="R32" s="5">
        <f>IF(OR(A32="",B32="",F32=""),"",IF(F32&lt;B32,"CHECK",(F32-B32)*24))</f>
        <v/>
      </c>
      <c r="S32" s="2">
        <f>IF(A32="","",IF(Q32="Stop","STOP",IF(OR(H32="Closed",H32="Declined",H32="Archived"),"CLOSED",IF(OR(K32="",'Cohort review'!$B$4=""),"",IF(K32&lt;'Cohort review'!$B$4+1,"DUE","PLANNED")))))</f>
        <v/>
      </c>
      <c r="T32" s="2">
        <f>IF(A32="","",IF(COUNTIF($A$2:$A$251,A32)&gt;1,"DUPLICATE ID",IF(OR(B32="",C32="",D32="",H32=""),"MISSING CORE",IF(AND(F32&lt;&gt;"",F32&lt;B32),"REPLY BEFORE INQUIRY",IF(AND(L32&lt;&gt;"",L32&lt;B32),"BOOKED BEFORE INQUIRY",IF(AND(OR(H32="Tour booked",H32="Tour attended"),OR(L32="",M32="")),"MISSING TOUR DATES",IF(AND(Q32="Stop",NOT(OR(H32="Closed",H32="Declined",H32="Archived"))),"REVIEW STOP STATUS","OK")))))))</f>
        <v/>
      </c>
    </row>
    <row r="33" ht="34" customHeight="1">
      <c r="A33" s="3" t="n"/>
      <c r="B33" s="6" t="n"/>
      <c r="C33" s="3" t="n"/>
      <c r="D33" s="3" t="n"/>
      <c r="E33" s="3" t="n"/>
      <c r="F33" s="6" t="n"/>
      <c r="G33" s="3" t="n"/>
      <c r="H33" s="3" t="n"/>
      <c r="I33" s="6" t="n"/>
      <c r="J33" s="3" t="n"/>
      <c r="K33" s="6" t="n"/>
      <c r="L33" s="6" t="n"/>
      <c r="M33" s="6" t="n"/>
      <c r="N33" s="3" t="n"/>
      <c r="O33" s="6" t="n"/>
      <c r="P33" s="3" t="n"/>
      <c r="Q33" s="3" t="n"/>
      <c r="R33" s="7">
        <f>IF(OR(A33="",B33="",F33=""),"",IF(F33&lt;B33,"CHECK",(F33-B33)*24))</f>
        <v/>
      </c>
      <c r="S33" s="3">
        <f>IF(A33="","",IF(Q33="Stop","STOP",IF(OR(H33="Closed",H33="Declined",H33="Archived"),"CLOSED",IF(OR(K33="",'Cohort review'!$B$4=""),"",IF(K33&lt;'Cohort review'!$B$4+1,"DUE","PLANNED")))))</f>
        <v/>
      </c>
      <c r="T33" s="3">
        <f>IF(A33="","",IF(COUNTIF($A$2:$A$251,A33)&gt;1,"DUPLICATE ID",IF(OR(B33="",C33="",D33="",H33=""),"MISSING CORE",IF(AND(F33&lt;&gt;"",F33&lt;B33),"REPLY BEFORE INQUIRY",IF(AND(L33&lt;&gt;"",L33&lt;B33),"BOOKED BEFORE INQUIRY",IF(AND(OR(H33="Tour booked",H33="Tour attended"),OR(L33="",M33="")),"MISSING TOUR DATES",IF(AND(Q33="Stop",NOT(OR(H33="Closed",H33="Declined",H33="Archived"))),"REVIEW STOP STATUS","OK")))))))</f>
        <v/>
      </c>
    </row>
    <row r="34" ht="34" customHeight="1">
      <c r="A34" s="2" t="n"/>
      <c r="B34" s="4" t="n"/>
      <c r="C34" s="2" t="n"/>
      <c r="D34" s="2" t="n"/>
      <c r="E34" s="2" t="n"/>
      <c r="F34" s="4" t="n"/>
      <c r="G34" s="2" t="n"/>
      <c r="H34" s="2" t="n"/>
      <c r="I34" s="4" t="n"/>
      <c r="J34" s="2" t="n"/>
      <c r="K34" s="4" t="n"/>
      <c r="L34" s="4" t="n"/>
      <c r="M34" s="4" t="n"/>
      <c r="N34" s="2" t="n"/>
      <c r="O34" s="4" t="n"/>
      <c r="P34" s="2" t="n"/>
      <c r="Q34" s="2" t="n"/>
      <c r="R34" s="5">
        <f>IF(OR(A34="",B34="",F34=""),"",IF(F34&lt;B34,"CHECK",(F34-B34)*24))</f>
        <v/>
      </c>
      <c r="S34" s="2">
        <f>IF(A34="","",IF(Q34="Stop","STOP",IF(OR(H34="Closed",H34="Declined",H34="Archived"),"CLOSED",IF(OR(K34="",'Cohort review'!$B$4=""),"",IF(K34&lt;'Cohort review'!$B$4+1,"DUE","PLANNED")))))</f>
        <v/>
      </c>
      <c r="T34" s="2">
        <f>IF(A34="","",IF(COUNTIF($A$2:$A$251,A34)&gt;1,"DUPLICATE ID",IF(OR(B34="",C34="",D34="",H34=""),"MISSING CORE",IF(AND(F34&lt;&gt;"",F34&lt;B34),"REPLY BEFORE INQUIRY",IF(AND(L34&lt;&gt;"",L34&lt;B34),"BOOKED BEFORE INQUIRY",IF(AND(OR(H34="Tour booked",H34="Tour attended"),OR(L34="",M34="")),"MISSING TOUR DATES",IF(AND(Q34="Stop",NOT(OR(H34="Closed",H34="Declined",H34="Archived"))),"REVIEW STOP STATUS","OK")))))))</f>
        <v/>
      </c>
    </row>
    <row r="35" ht="34" customHeight="1">
      <c r="A35" s="3" t="n"/>
      <c r="B35" s="6" t="n"/>
      <c r="C35" s="3" t="n"/>
      <c r="D35" s="3" t="n"/>
      <c r="E35" s="3" t="n"/>
      <c r="F35" s="6" t="n"/>
      <c r="G35" s="3" t="n"/>
      <c r="H35" s="3" t="n"/>
      <c r="I35" s="6" t="n"/>
      <c r="J35" s="3" t="n"/>
      <c r="K35" s="6" t="n"/>
      <c r="L35" s="6" t="n"/>
      <c r="M35" s="6" t="n"/>
      <c r="N35" s="3" t="n"/>
      <c r="O35" s="6" t="n"/>
      <c r="P35" s="3" t="n"/>
      <c r="Q35" s="3" t="n"/>
      <c r="R35" s="7">
        <f>IF(OR(A35="",B35="",F35=""),"",IF(F35&lt;B35,"CHECK",(F35-B35)*24))</f>
        <v/>
      </c>
      <c r="S35" s="3">
        <f>IF(A35="","",IF(Q35="Stop","STOP",IF(OR(H35="Closed",H35="Declined",H35="Archived"),"CLOSED",IF(OR(K35="",'Cohort review'!$B$4=""),"",IF(K35&lt;'Cohort review'!$B$4+1,"DUE","PLANNED")))))</f>
        <v/>
      </c>
      <c r="T35" s="3">
        <f>IF(A35="","",IF(COUNTIF($A$2:$A$251,A35)&gt;1,"DUPLICATE ID",IF(OR(B35="",C35="",D35="",H35=""),"MISSING CORE",IF(AND(F35&lt;&gt;"",F35&lt;B35),"REPLY BEFORE INQUIRY",IF(AND(L35&lt;&gt;"",L35&lt;B35),"BOOKED BEFORE INQUIRY",IF(AND(OR(H35="Tour booked",H35="Tour attended"),OR(L35="",M35="")),"MISSING TOUR DATES",IF(AND(Q35="Stop",NOT(OR(H35="Closed",H35="Declined",H35="Archived"))),"REVIEW STOP STATUS","OK")))))))</f>
        <v/>
      </c>
    </row>
    <row r="36" ht="34" customHeight="1">
      <c r="A36" s="2" t="n"/>
      <c r="B36" s="4" t="n"/>
      <c r="C36" s="2" t="n"/>
      <c r="D36" s="2" t="n"/>
      <c r="E36" s="2" t="n"/>
      <c r="F36" s="4" t="n"/>
      <c r="G36" s="2" t="n"/>
      <c r="H36" s="2" t="n"/>
      <c r="I36" s="4" t="n"/>
      <c r="J36" s="2" t="n"/>
      <c r="K36" s="4" t="n"/>
      <c r="L36" s="4" t="n"/>
      <c r="M36" s="4" t="n"/>
      <c r="N36" s="2" t="n"/>
      <c r="O36" s="4" t="n"/>
      <c r="P36" s="2" t="n"/>
      <c r="Q36" s="2" t="n"/>
      <c r="R36" s="5">
        <f>IF(OR(A36="",B36="",F36=""),"",IF(F36&lt;B36,"CHECK",(F36-B36)*24))</f>
        <v/>
      </c>
      <c r="S36" s="2">
        <f>IF(A36="","",IF(Q36="Stop","STOP",IF(OR(H36="Closed",H36="Declined",H36="Archived"),"CLOSED",IF(OR(K36="",'Cohort review'!$B$4=""),"",IF(K36&lt;'Cohort review'!$B$4+1,"DUE","PLANNED")))))</f>
        <v/>
      </c>
      <c r="T36" s="2">
        <f>IF(A36="","",IF(COUNTIF($A$2:$A$251,A36)&gt;1,"DUPLICATE ID",IF(OR(B36="",C36="",D36="",H36=""),"MISSING CORE",IF(AND(F36&lt;&gt;"",F36&lt;B36),"REPLY BEFORE INQUIRY",IF(AND(L36&lt;&gt;"",L36&lt;B36),"BOOKED BEFORE INQUIRY",IF(AND(OR(H36="Tour booked",H36="Tour attended"),OR(L36="",M36="")),"MISSING TOUR DATES",IF(AND(Q36="Stop",NOT(OR(H36="Closed",H36="Declined",H36="Archived"))),"REVIEW STOP STATUS","OK")))))))</f>
        <v/>
      </c>
    </row>
    <row r="37" ht="34" customHeight="1">
      <c r="A37" s="3" t="n"/>
      <c r="B37" s="6" t="n"/>
      <c r="C37" s="3" t="n"/>
      <c r="D37" s="3" t="n"/>
      <c r="E37" s="3" t="n"/>
      <c r="F37" s="6" t="n"/>
      <c r="G37" s="3" t="n"/>
      <c r="H37" s="3" t="n"/>
      <c r="I37" s="6" t="n"/>
      <c r="J37" s="3" t="n"/>
      <c r="K37" s="6" t="n"/>
      <c r="L37" s="6" t="n"/>
      <c r="M37" s="6" t="n"/>
      <c r="N37" s="3" t="n"/>
      <c r="O37" s="6" t="n"/>
      <c r="P37" s="3" t="n"/>
      <c r="Q37" s="3" t="n"/>
      <c r="R37" s="7">
        <f>IF(OR(A37="",B37="",F37=""),"",IF(F37&lt;B37,"CHECK",(F37-B37)*24))</f>
        <v/>
      </c>
      <c r="S37" s="3">
        <f>IF(A37="","",IF(Q37="Stop","STOP",IF(OR(H37="Closed",H37="Declined",H37="Archived"),"CLOSED",IF(OR(K37="",'Cohort review'!$B$4=""),"",IF(K37&lt;'Cohort review'!$B$4+1,"DUE","PLANNED")))))</f>
        <v/>
      </c>
      <c r="T37" s="3">
        <f>IF(A37="","",IF(COUNTIF($A$2:$A$251,A37)&gt;1,"DUPLICATE ID",IF(OR(B37="",C37="",D37="",H37=""),"MISSING CORE",IF(AND(F37&lt;&gt;"",F37&lt;B37),"REPLY BEFORE INQUIRY",IF(AND(L37&lt;&gt;"",L37&lt;B37),"BOOKED BEFORE INQUIRY",IF(AND(OR(H37="Tour booked",H37="Tour attended"),OR(L37="",M37="")),"MISSING TOUR DATES",IF(AND(Q37="Stop",NOT(OR(H37="Closed",H37="Declined",H37="Archived"))),"REVIEW STOP STATUS","OK")))))))</f>
        <v/>
      </c>
    </row>
    <row r="38" ht="34" customHeight="1">
      <c r="A38" s="2" t="n"/>
      <c r="B38" s="4" t="n"/>
      <c r="C38" s="2" t="n"/>
      <c r="D38" s="2" t="n"/>
      <c r="E38" s="2" t="n"/>
      <c r="F38" s="4" t="n"/>
      <c r="G38" s="2" t="n"/>
      <c r="H38" s="2" t="n"/>
      <c r="I38" s="4" t="n"/>
      <c r="J38" s="2" t="n"/>
      <c r="K38" s="4" t="n"/>
      <c r="L38" s="4" t="n"/>
      <c r="M38" s="4" t="n"/>
      <c r="N38" s="2" t="n"/>
      <c r="O38" s="4" t="n"/>
      <c r="P38" s="2" t="n"/>
      <c r="Q38" s="2" t="n"/>
      <c r="R38" s="5">
        <f>IF(OR(A38="",B38="",F38=""),"",IF(F38&lt;B38,"CHECK",(F38-B38)*24))</f>
        <v/>
      </c>
      <c r="S38" s="2">
        <f>IF(A38="","",IF(Q38="Stop","STOP",IF(OR(H38="Closed",H38="Declined",H38="Archived"),"CLOSED",IF(OR(K38="",'Cohort review'!$B$4=""),"",IF(K38&lt;'Cohort review'!$B$4+1,"DUE","PLANNED")))))</f>
        <v/>
      </c>
      <c r="T38" s="2">
        <f>IF(A38="","",IF(COUNTIF($A$2:$A$251,A38)&gt;1,"DUPLICATE ID",IF(OR(B38="",C38="",D38="",H38=""),"MISSING CORE",IF(AND(F38&lt;&gt;"",F38&lt;B38),"REPLY BEFORE INQUIRY",IF(AND(L38&lt;&gt;"",L38&lt;B38),"BOOKED BEFORE INQUIRY",IF(AND(OR(H38="Tour booked",H38="Tour attended"),OR(L38="",M38="")),"MISSING TOUR DATES",IF(AND(Q38="Stop",NOT(OR(H38="Closed",H38="Declined",H38="Archived"))),"REVIEW STOP STATUS","OK")))))))</f>
        <v/>
      </c>
    </row>
    <row r="39" ht="34" customHeight="1">
      <c r="A39" s="3" t="n"/>
      <c r="B39" s="6" t="n"/>
      <c r="C39" s="3" t="n"/>
      <c r="D39" s="3" t="n"/>
      <c r="E39" s="3" t="n"/>
      <c r="F39" s="6" t="n"/>
      <c r="G39" s="3" t="n"/>
      <c r="H39" s="3" t="n"/>
      <c r="I39" s="6" t="n"/>
      <c r="J39" s="3" t="n"/>
      <c r="K39" s="6" t="n"/>
      <c r="L39" s="6" t="n"/>
      <c r="M39" s="6" t="n"/>
      <c r="N39" s="3" t="n"/>
      <c r="O39" s="6" t="n"/>
      <c r="P39" s="3" t="n"/>
      <c r="Q39" s="3" t="n"/>
      <c r="R39" s="7">
        <f>IF(OR(A39="",B39="",F39=""),"",IF(F39&lt;B39,"CHECK",(F39-B39)*24))</f>
        <v/>
      </c>
      <c r="S39" s="3">
        <f>IF(A39="","",IF(Q39="Stop","STOP",IF(OR(H39="Closed",H39="Declined",H39="Archived"),"CLOSED",IF(OR(K39="",'Cohort review'!$B$4=""),"",IF(K39&lt;'Cohort review'!$B$4+1,"DUE","PLANNED")))))</f>
        <v/>
      </c>
      <c r="T39" s="3">
        <f>IF(A39="","",IF(COUNTIF($A$2:$A$251,A39)&gt;1,"DUPLICATE ID",IF(OR(B39="",C39="",D39="",H39=""),"MISSING CORE",IF(AND(F39&lt;&gt;"",F39&lt;B39),"REPLY BEFORE INQUIRY",IF(AND(L39&lt;&gt;"",L39&lt;B39),"BOOKED BEFORE INQUIRY",IF(AND(OR(H39="Tour booked",H39="Tour attended"),OR(L39="",M39="")),"MISSING TOUR DATES",IF(AND(Q39="Stop",NOT(OR(H39="Closed",H39="Declined",H39="Archived"))),"REVIEW STOP STATUS","OK")))))))</f>
        <v/>
      </c>
    </row>
    <row r="40" ht="34" customHeight="1">
      <c r="A40" s="2" t="n"/>
      <c r="B40" s="4" t="n"/>
      <c r="C40" s="2" t="n"/>
      <c r="D40" s="2" t="n"/>
      <c r="E40" s="2" t="n"/>
      <c r="F40" s="4" t="n"/>
      <c r="G40" s="2" t="n"/>
      <c r="H40" s="2" t="n"/>
      <c r="I40" s="4" t="n"/>
      <c r="J40" s="2" t="n"/>
      <c r="K40" s="4" t="n"/>
      <c r="L40" s="4" t="n"/>
      <c r="M40" s="4" t="n"/>
      <c r="N40" s="2" t="n"/>
      <c r="O40" s="4" t="n"/>
      <c r="P40" s="2" t="n"/>
      <c r="Q40" s="2" t="n"/>
      <c r="R40" s="5">
        <f>IF(OR(A40="",B40="",F40=""),"",IF(F40&lt;B40,"CHECK",(F40-B40)*24))</f>
        <v/>
      </c>
      <c r="S40" s="2">
        <f>IF(A40="","",IF(Q40="Stop","STOP",IF(OR(H40="Closed",H40="Declined",H40="Archived"),"CLOSED",IF(OR(K40="",'Cohort review'!$B$4=""),"",IF(K40&lt;'Cohort review'!$B$4+1,"DUE","PLANNED")))))</f>
        <v/>
      </c>
      <c r="T40" s="2">
        <f>IF(A40="","",IF(COUNTIF($A$2:$A$251,A40)&gt;1,"DUPLICATE ID",IF(OR(B40="",C40="",D40="",H40=""),"MISSING CORE",IF(AND(F40&lt;&gt;"",F40&lt;B40),"REPLY BEFORE INQUIRY",IF(AND(L40&lt;&gt;"",L40&lt;B40),"BOOKED BEFORE INQUIRY",IF(AND(OR(H40="Tour booked",H40="Tour attended"),OR(L40="",M40="")),"MISSING TOUR DATES",IF(AND(Q40="Stop",NOT(OR(H40="Closed",H40="Declined",H40="Archived"))),"REVIEW STOP STATUS","OK")))))))</f>
        <v/>
      </c>
    </row>
    <row r="41" ht="34" customHeight="1">
      <c r="A41" s="3" t="n"/>
      <c r="B41" s="6" t="n"/>
      <c r="C41" s="3" t="n"/>
      <c r="D41" s="3" t="n"/>
      <c r="E41" s="3" t="n"/>
      <c r="F41" s="6" t="n"/>
      <c r="G41" s="3" t="n"/>
      <c r="H41" s="3" t="n"/>
      <c r="I41" s="6" t="n"/>
      <c r="J41" s="3" t="n"/>
      <c r="K41" s="6" t="n"/>
      <c r="L41" s="6" t="n"/>
      <c r="M41" s="6" t="n"/>
      <c r="N41" s="3" t="n"/>
      <c r="O41" s="6" t="n"/>
      <c r="P41" s="3" t="n"/>
      <c r="Q41" s="3" t="n"/>
      <c r="R41" s="7">
        <f>IF(OR(A41="",B41="",F41=""),"",IF(F41&lt;B41,"CHECK",(F41-B41)*24))</f>
        <v/>
      </c>
      <c r="S41" s="3">
        <f>IF(A41="","",IF(Q41="Stop","STOP",IF(OR(H41="Closed",H41="Declined",H41="Archived"),"CLOSED",IF(OR(K41="",'Cohort review'!$B$4=""),"",IF(K41&lt;'Cohort review'!$B$4+1,"DUE","PLANNED")))))</f>
        <v/>
      </c>
      <c r="T41" s="3">
        <f>IF(A41="","",IF(COUNTIF($A$2:$A$251,A41)&gt;1,"DUPLICATE ID",IF(OR(B41="",C41="",D41="",H41=""),"MISSING CORE",IF(AND(F41&lt;&gt;"",F41&lt;B41),"REPLY BEFORE INQUIRY",IF(AND(L41&lt;&gt;"",L41&lt;B41),"BOOKED BEFORE INQUIRY",IF(AND(OR(H41="Tour booked",H41="Tour attended"),OR(L41="",M41="")),"MISSING TOUR DATES",IF(AND(Q41="Stop",NOT(OR(H41="Closed",H41="Declined",H41="Archived"))),"REVIEW STOP STATUS","OK")))))))</f>
        <v/>
      </c>
    </row>
    <row r="42" ht="34" customHeight="1">
      <c r="A42" s="2" t="n"/>
      <c r="B42" s="4" t="n"/>
      <c r="C42" s="2" t="n"/>
      <c r="D42" s="2" t="n"/>
      <c r="E42" s="2" t="n"/>
      <c r="F42" s="4" t="n"/>
      <c r="G42" s="2" t="n"/>
      <c r="H42" s="2" t="n"/>
      <c r="I42" s="4" t="n"/>
      <c r="J42" s="2" t="n"/>
      <c r="K42" s="4" t="n"/>
      <c r="L42" s="4" t="n"/>
      <c r="M42" s="4" t="n"/>
      <c r="N42" s="2" t="n"/>
      <c r="O42" s="4" t="n"/>
      <c r="P42" s="2" t="n"/>
      <c r="Q42" s="2" t="n"/>
      <c r="R42" s="5">
        <f>IF(OR(A42="",B42="",F42=""),"",IF(F42&lt;B42,"CHECK",(F42-B42)*24))</f>
        <v/>
      </c>
      <c r="S42" s="2">
        <f>IF(A42="","",IF(Q42="Stop","STOP",IF(OR(H42="Closed",H42="Declined",H42="Archived"),"CLOSED",IF(OR(K42="",'Cohort review'!$B$4=""),"",IF(K42&lt;'Cohort review'!$B$4+1,"DUE","PLANNED")))))</f>
        <v/>
      </c>
      <c r="T42" s="2">
        <f>IF(A42="","",IF(COUNTIF($A$2:$A$251,A42)&gt;1,"DUPLICATE ID",IF(OR(B42="",C42="",D42="",H42=""),"MISSING CORE",IF(AND(F42&lt;&gt;"",F42&lt;B42),"REPLY BEFORE INQUIRY",IF(AND(L42&lt;&gt;"",L42&lt;B42),"BOOKED BEFORE INQUIRY",IF(AND(OR(H42="Tour booked",H42="Tour attended"),OR(L42="",M42="")),"MISSING TOUR DATES",IF(AND(Q42="Stop",NOT(OR(H42="Closed",H42="Declined",H42="Archived"))),"REVIEW STOP STATUS","OK")))))))</f>
        <v/>
      </c>
    </row>
    <row r="43" ht="34" customHeight="1">
      <c r="A43" s="3" t="n"/>
      <c r="B43" s="6" t="n"/>
      <c r="C43" s="3" t="n"/>
      <c r="D43" s="3" t="n"/>
      <c r="E43" s="3" t="n"/>
      <c r="F43" s="6" t="n"/>
      <c r="G43" s="3" t="n"/>
      <c r="H43" s="3" t="n"/>
      <c r="I43" s="6" t="n"/>
      <c r="J43" s="3" t="n"/>
      <c r="K43" s="6" t="n"/>
      <c r="L43" s="6" t="n"/>
      <c r="M43" s="6" t="n"/>
      <c r="N43" s="3" t="n"/>
      <c r="O43" s="6" t="n"/>
      <c r="P43" s="3" t="n"/>
      <c r="Q43" s="3" t="n"/>
      <c r="R43" s="7">
        <f>IF(OR(A43="",B43="",F43=""),"",IF(F43&lt;B43,"CHECK",(F43-B43)*24))</f>
        <v/>
      </c>
      <c r="S43" s="3">
        <f>IF(A43="","",IF(Q43="Stop","STOP",IF(OR(H43="Closed",H43="Declined",H43="Archived"),"CLOSED",IF(OR(K43="",'Cohort review'!$B$4=""),"",IF(K43&lt;'Cohort review'!$B$4+1,"DUE","PLANNED")))))</f>
        <v/>
      </c>
      <c r="T43" s="3">
        <f>IF(A43="","",IF(COUNTIF($A$2:$A$251,A43)&gt;1,"DUPLICATE ID",IF(OR(B43="",C43="",D43="",H43=""),"MISSING CORE",IF(AND(F43&lt;&gt;"",F43&lt;B43),"REPLY BEFORE INQUIRY",IF(AND(L43&lt;&gt;"",L43&lt;B43),"BOOKED BEFORE INQUIRY",IF(AND(OR(H43="Tour booked",H43="Tour attended"),OR(L43="",M43="")),"MISSING TOUR DATES",IF(AND(Q43="Stop",NOT(OR(H43="Closed",H43="Declined",H43="Archived"))),"REVIEW STOP STATUS","OK")))))))</f>
        <v/>
      </c>
    </row>
    <row r="44" ht="34" customHeight="1">
      <c r="A44" s="2" t="n"/>
      <c r="B44" s="4" t="n"/>
      <c r="C44" s="2" t="n"/>
      <c r="D44" s="2" t="n"/>
      <c r="E44" s="2" t="n"/>
      <c r="F44" s="4" t="n"/>
      <c r="G44" s="2" t="n"/>
      <c r="H44" s="2" t="n"/>
      <c r="I44" s="4" t="n"/>
      <c r="J44" s="2" t="n"/>
      <c r="K44" s="4" t="n"/>
      <c r="L44" s="4" t="n"/>
      <c r="M44" s="4" t="n"/>
      <c r="N44" s="2" t="n"/>
      <c r="O44" s="4" t="n"/>
      <c r="P44" s="2" t="n"/>
      <c r="Q44" s="2" t="n"/>
      <c r="R44" s="5">
        <f>IF(OR(A44="",B44="",F44=""),"",IF(F44&lt;B44,"CHECK",(F44-B44)*24))</f>
        <v/>
      </c>
      <c r="S44" s="2">
        <f>IF(A44="","",IF(Q44="Stop","STOP",IF(OR(H44="Closed",H44="Declined",H44="Archived"),"CLOSED",IF(OR(K44="",'Cohort review'!$B$4=""),"",IF(K44&lt;'Cohort review'!$B$4+1,"DUE","PLANNED")))))</f>
        <v/>
      </c>
      <c r="T44" s="2">
        <f>IF(A44="","",IF(COUNTIF($A$2:$A$251,A44)&gt;1,"DUPLICATE ID",IF(OR(B44="",C44="",D44="",H44=""),"MISSING CORE",IF(AND(F44&lt;&gt;"",F44&lt;B44),"REPLY BEFORE INQUIRY",IF(AND(L44&lt;&gt;"",L44&lt;B44),"BOOKED BEFORE INQUIRY",IF(AND(OR(H44="Tour booked",H44="Tour attended"),OR(L44="",M44="")),"MISSING TOUR DATES",IF(AND(Q44="Stop",NOT(OR(H44="Closed",H44="Declined",H44="Archived"))),"REVIEW STOP STATUS","OK")))))))</f>
        <v/>
      </c>
    </row>
    <row r="45" ht="34" customHeight="1">
      <c r="A45" s="3" t="n"/>
      <c r="B45" s="6" t="n"/>
      <c r="C45" s="3" t="n"/>
      <c r="D45" s="3" t="n"/>
      <c r="E45" s="3" t="n"/>
      <c r="F45" s="6" t="n"/>
      <c r="G45" s="3" t="n"/>
      <c r="H45" s="3" t="n"/>
      <c r="I45" s="6" t="n"/>
      <c r="J45" s="3" t="n"/>
      <c r="K45" s="6" t="n"/>
      <c r="L45" s="6" t="n"/>
      <c r="M45" s="6" t="n"/>
      <c r="N45" s="3" t="n"/>
      <c r="O45" s="6" t="n"/>
      <c r="P45" s="3" t="n"/>
      <c r="Q45" s="3" t="n"/>
      <c r="R45" s="7">
        <f>IF(OR(A45="",B45="",F45=""),"",IF(F45&lt;B45,"CHECK",(F45-B45)*24))</f>
        <v/>
      </c>
      <c r="S45" s="3">
        <f>IF(A45="","",IF(Q45="Stop","STOP",IF(OR(H45="Closed",H45="Declined",H45="Archived"),"CLOSED",IF(OR(K45="",'Cohort review'!$B$4=""),"",IF(K45&lt;'Cohort review'!$B$4+1,"DUE","PLANNED")))))</f>
        <v/>
      </c>
      <c r="T45" s="3">
        <f>IF(A45="","",IF(COUNTIF($A$2:$A$251,A45)&gt;1,"DUPLICATE ID",IF(OR(B45="",C45="",D45="",H45=""),"MISSING CORE",IF(AND(F45&lt;&gt;"",F45&lt;B45),"REPLY BEFORE INQUIRY",IF(AND(L45&lt;&gt;"",L45&lt;B45),"BOOKED BEFORE INQUIRY",IF(AND(OR(H45="Tour booked",H45="Tour attended"),OR(L45="",M45="")),"MISSING TOUR DATES",IF(AND(Q45="Stop",NOT(OR(H45="Closed",H45="Declined",H45="Archived"))),"REVIEW STOP STATUS","OK")))))))</f>
        <v/>
      </c>
    </row>
    <row r="46" ht="34" customHeight="1">
      <c r="A46" s="2" t="n"/>
      <c r="B46" s="4" t="n"/>
      <c r="C46" s="2" t="n"/>
      <c r="D46" s="2" t="n"/>
      <c r="E46" s="2" t="n"/>
      <c r="F46" s="4" t="n"/>
      <c r="G46" s="2" t="n"/>
      <c r="H46" s="2" t="n"/>
      <c r="I46" s="4" t="n"/>
      <c r="J46" s="2" t="n"/>
      <c r="K46" s="4" t="n"/>
      <c r="L46" s="4" t="n"/>
      <c r="M46" s="4" t="n"/>
      <c r="N46" s="2" t="n"/>
      <c r="O46" s="4" t="n"/>
      <c r="P46" s="2" t="n"/>
      <c r="Q46" s="2" t="n"/>
      <c r="R46" s="5">
        <f>IF(OR(A46="",B46="",F46=""),"",IF(F46&lt;B46,"CHECK",(F46-B46)*24))</f>
        <v/>
      </c>
      <c r="S46" s="2">
        <f>IF(A46="","",IF(Q46="Stop","STOP",IF(OR(H46="Closed",H46="Declined",H46="Archived"),"CLOSED",IF(OR(K46="",'Cohort review'!$B$4=""),"",IF(K46&lt;'Cohort review'!$B$4+1,"DUE","PLANNED")))))</f>
        <v/>
      </c>
      <c r="T46" s="2">
        <f>IF(A46="","",IF(COUNTIF($A$2:$A$251,A46)&gt;1,"DUPLICATE ID",IF(OR(B46="",C46="",D46="",H46=""),"MISSING CORE",IF(AND(F46&lt;&gt;"",F46&lt;B46),"REPLY BEFORE INQUIRY",IF(AND(L46&lt;&gt;"",L46&lt;B46),"BOOKED BEFORE INQUIRY",IF(AND(OR(H46="Tour booked",H46="Tour attended"),OR(L46="",M46="")),"MISSING TOUR DATES",IF(AND(Q46="Stop",NOT(OR(H46="Closed",H46="Declined",H46="Archived"))),"REVIEW STOP STATUS","OK")))))))</f>
        <v/>
      </c>
    </row>
    <row r="47" ht="34" customHeight="1">
      <c r="A47" s="3" t="n"/>
      <c r="B47" s="6" t="n"/>
      <c r="C47" s="3" t="n"/>
      <c r="D47" s="3" t="n"/>
      <c r="E47" s="3" t="n"/>
      <c r="F47" s="6" t="n"/>
      <c r="G47" s="3" t="n"/>
      <c r="H47" s="3" t="n"/>
      <c r="I47" s="6" t="n"/>
      <c r="J47" s="3" t="n"/>
      <c r="K47" s="6" t="n"/>
      <c r="L47" s="6" t="n"/>
      <c r="M47" s="6" t="n"/>
      <c r="N47" s="3" t="n"/>
      <c r="O47" s="6" t="n"/>
      <c r="P47" s="3" t="n"/>
      <c r="Q47" s="3" t="n"/>
      <c r="R47" s="7">
        <f>IF(OR(A47="",B47="",F47=""),"",IF(F47&lt;B47,"CHECK",(F47-B47)*24))</f>
        <v/>
      </c>
      <c r="S47" s="3">
        <f>IF(A47="","",IF(Q47="Stop","STOP",IF(OR(H47="Closed",H47="Declined",H47="Archived"),"CLOSED",IF(OR(K47="",'Cohort review'!$B$4=""),"",IF(K47&lt;'Cohort review'!$B$4+1,"DUE","PLANNED")))))</f>
        <v/>
      </c>
      <c r="T47" s="3">
        <f>IF(A47="","",IF(COUNTIF($A$2:$A$251,A47)&gt;1,"DUPLICATE ID",IF(OR(B47="",C47="",D47="",H47=""),"MISSING CORE",IF(AND(F47&lt;&gt;"",F47&lt;B47),"REPLY BEFORE INQUIRY",IF(AND(L47&lt;&gt;"",L47&lt;B47),"BOOKED BEFORE INQUIRY",IF(AND(OR(H47="Tour booked",H47="Tour attended"),OR(L47="",M47="")),"MISSING TOUR DATES",IF(AND(Q47="Stop",NOT(OR(H47="Closed",H47="Declined",H47="Archived"))),"REVIEW STOP STATUS","OK")))))))</f>
        <v/>
      </c>
    </row>
    <row r="48" ht="34" customHeight="1">
      <c r="A48" s="2" t="n"/>
      <c r="B48" s="4" t="n"/>
      <c r="C48" s="2" t="n"/>
      <c r="D48" s="2" t="n"/>
      <c r="E48" s="2" t="n"/>
      <c r="F48" s="4" t="n"/>
      <c r="G48" s="2" t="n"/>
      <c r="H48" s="2" t="n"/>
      <c r="I48" s="4" t="n"/>
      <c r="J48" s="2" t="n"/>
      <c r="K48" s="4" t="n"/>
      <c r="L48" s="4" t="n"/>
      <c r="M48" s="4" t="n"/>
      <c r="N48" s="2" t="n"/>
      <c r="O48" s="4" t="n"/>
      <c r="P48" s="2" t="n"/>
      <c r="Q48" s="2" t="n"/>
      <c r="R48" s="5">
        <f>IF(OR(A48="",B48="",F48=""),"",IF(F48&lt;B48,"CHECK",(F48-B48)*24))</f>
        <v/>
      </c>
      <c r="S48" s="2">
        <f>IF(A48="","",IF(Q48="Stop","STOP",IF(OR(H48="Closed",H48="Declined",H48="Archived"),"CLOSED",IF(OR(K48="",'Cohort review'!$B$4=""),"",IF(K48&lt;'Cohort review'!$B$4+1,"DUE","PLANNED")))))</f>
        <v/>
      </c>
      <c r="T48" s="2">
        <f>IF(A48="","",IF(COUNTIF($A$2:$A$251,A48)&gt;1,"DUPLICATE ID",IF(OR(B48="",C48="",D48="",H48=""),"MISSING CORE",IF(AND(F48&lt;&gt;"",F48&lt;B48),"REPLY BEFORE INQUIRY",IF(AND(L48&lt;&gt;"",L48&lt;B48),"BOOKED BEFORE INQUIRY",IF(AND(OR(H48="Tour booked",H48="Tour attended"),OR(L48="",M48="")),"MISSING TOUR DATES",IF(AND(Q48="Stop",NOT(OR(H48="Closed",H48="Declined",H48="Archived"))),"REVIEW STOP STATUS","OK")))))))</f>
        <v/>
      </c>
    </row>
    <row r="49" ht="34" customHeight="1">
      <c r="A49" s="3" t="n"/>
      <c r="B49" s="6" t="n"/>
      <c r="C49" s="3" t="n"/>
      <c r="D49" s="3" t="n"/>
      <c r="E49" s="3" t="n"/>
      <c r="F49" s="6" t="n"/>
      <c r="G49" s="3" t="n"/>
      <c r="H49" s="3" t="n"/>
      <c r="I49" s="6" t="n"/>
      <c r="J49" s="3" t="n"/>
      <c r="K49" s="6" t="n"/>
      <c r="L49" s="6" t="n"/>
      <c r="M49" s="6" t="n"/>
      <c r="N49" s="3" t="n"/>
      <c r="O49" s="6" t="n"/>
      <c r="P49" s="3" t="n"/>
      <c r="Q49" s="3" t="n"/>
      <c r="R49" s="7">
        <f>IF(OR(A49="",B49="",F49=""),"",IF(F49&lt;B49,"CHECK",(F49-B49)*24))</f>
        <v/>
      </c>
      <c r="S49" s="3">
        <f>IF(A49="","",IF(Q49="Stop","STOP",IF(OR(H49="Closed",H49="Declined",H49="Archived"),"CLOSED",IF(OR(K49="",'Cohort review'!$B$4=""),"",IF(K49&lt;'Cohort review'!$B$4+1,"DUE","PLANNED")))))</f>
        <v/>
      </c>
      <c r="T49" s="3">
        <f>IF(A49="","",IF(COUNTIF($A$2:$A$251,A49)&gt;1,"DUPLICATE ID",IF(OR(B49="",C49="",D49="",H49=""),"MISSING CORE",IF(AND(F49&lt;&gt;"",F49&lt;B49),"REPLY BEFORE INQUIRY",IF(AND(L49&lt;&gt;"",L49&lt;B49),"BOOKED BEFORE INQUIRY",IF(AND(OR(H49="Tour booked",H49="Tour attended"),OR(L49="",M49="")),"MISSING TOUR DATES",IF(AND(Q49="Stop",NOT(OR(H49="Closed",H49="Declined",H49="Archived"))),"REVIEW STOP STATUS","OK")))))))</f>
        <v/>
      </c>
    </row>
    <row r="50" ht="34" customHeight="1">
      <c r="A50" s="2" t="n"/>
      <c r="B50" s="4" t="n"/>
      <c r="C50" s="2" t="n"/>
      <c r="D50" s="2" t="n"/>
      <c r="E50" s="2" t="n"/>
      <c r="F50" s="4" t="n"/>
      <c r="G50" s="2" t="n"/>
      <c r="H50" s="2" t="n"/>
      <c r="I50" s="4" t="n"/>
      <c r="J50" s="2" t="n"/>
      <c r="K50" s="4" t="n"/>
      <c r="L50" s="4" t="n"/>
      <c r="M50" s="4" t="n"/>
      <c r="N50" s="2" t="n"/>
      <c r="O50" s="4" t="n"/>
      <c r="P50" s="2" t="n"/>
      <c r="Q50" s="2" t="n"/>
      <c r="R50" s="5">
        <f>IF(OR(A50="",B50="",F50=""),"",IF(F50&lt;B50,"CHECK",(F50-B50)*24))</f>
        <v/>
      </c>
      <c r="S50" s="2">
        <f>IF(A50="","",IF(Q50="Stop","STOP",IF(OR(H50="Closed",H50="Declined",H50="Archived"),"CLOSED",IF(OR(K50="",'Cohort review'!$B$4=""),"",IF(K50&lt;'Cohort review'!$B$4+1,"DUE","PLANNED")))))</f>
        <v/>
      </c>
      <c r="T50" s="2">
        <f>IF(A50="","",IF(COUNTIF($A$2:$A$251,A50)&gt;1,"DUPLICATE ID",IF(OR(B50="",C50="",D50="",H50=""),"MISSING CORE",IF(AND(F50&lt;&gt;"",F50&lt;B50),"REPLY BEFORE INQUIRY",IF(AND(L50&lt;&gt;"",L50&lt;B50),"BOOKED BEFORE INQUIRY",IF(AND(OR(H50="Tour booked",H50="Tour attended"),OR(L50="",M50="")),"MISSING TOUR DATES",IF(AND(Q50="Stop",NOT(OR(H50="Closed",H50="Declined",H50="Archived"))),"REVIEW STOP STATUS","OK")))))))</f>
        <v/>
      </c>
    </row>
    <row r="51" ht="34" customHeight="1">
      <c r="A51" s="3" t="n"/>
      <c r="B51" s="6" t="n"/>
      <c r="C51" s="3" t="n"/>
      <c r="D51" s="3" t="n"/>
      <c r="E51" s="3" t="n"/>
      <c r="F51" s="6" t="n"/>
      <c r="G51" s="3" t="n"/>
      <c r="H51" s="3" t="n"/>
      <c r="I51" s="6" t="n"/>
      <c r="J51" s="3" t="n"/>
      <c r="K51" s="6" t="n"/>
      <c r="L51" s="6" t="n"/>
      <c r="M51" s="6" t="n"/>
      <c r="N51" s="3" t="n"/>
      <c r="O51" s="6" t="n"/>
      <c r="P51" s="3" t="n"/>
      <c r="Q51" s="3" t="n"/>
      <c r="R51" s="7">
        <f>IF(OR(A51="",B51="",F51=""),"",IF(F51&lt;B51,"CHECK",(F51-B51)*24))</f>
        <v/>
      </c>
      <c r="S51" s="3">
        <f>IF(A51="","",IF(Q51="Stop","STOP",IF(OR(H51="Closed",H51="Declined",H51="Archived"),"CLOSED",IF(OR(K51="",'Cohort review'!$B$4=""),"",IF(K51&lt;'Cohort review'!$B$4+1,"DUE","PLANNED")))))</f>
        <v/>
      </c>
      <c r="T51" s="3">
        <f>IF(A51="","",IF(COUNTIF($A$2:$A$251,A51)&gt;1,"DUPLICATE ID",IF(OR(B51="",C51="",D51="",H51=""),"MISSING CORE",IF(AND(F51&lt;&gt;"",F51&lt;B51),"REPLY BEFORE INQUIRY",IF(AND(L51&lt;&gt;"",L51&lt;B51),"BOOKED BEFORE INQUIRY",IF(AND(OR(H51="Tour booked",H51="Tour attended"),OR(L51="",M51="")),"MISSING TOUR DATES",IF(AND(Q51="Stop",NOT(OR(H51="Closed",H51="Declined",H51="Archived"))),"REVIEW STOP STATUS","OK")))))))</f>
        <v/>
      </c>
    </row>
    <row r="52" ht="34" customHeight="1">
      <c r="A52" s="2" t="n"/>
      <c r="B52" s="4" t="n"/>
      <c r="C52" s="2" t="n"/>
      <c r="D52" s="2" t="n"/>
      <c r="E52" s="2" t="n"/>
      <c r="F52" s="4" t="n"/>
      <c r="G52" s="2" t="n"/>
      <c r="H52" s="2" t="n"/>
      <c r="I52" s="4" t="n"/>
      <c r="J52" s="2" t="n"/>
      <c r="K52" s="4" t="n"/>
      <c r="L52" s="4" t="n"/>
      <c r="M52" s="4" t="n"/>
      <c r="N52" s="2" t="n"/>
      <c r="O52" s="4" t="n"/>
      <c r="P52" s="2" t="n"/>
      <c r="Q52" s="2" t="n"/>
      <c r="R52" s="5">
        <f>IF(OR(A52="",B52="",F52=""),"",IF(F52&lt;B52,"CHECK",(F52-B52)*24))</f>
        <v/>
      </c>
      <c r="S52" s="2">
        <f>IF(A52="","",IF(Q52="Stop","STOP",IF(OR(H52="Closed",H52="Declined",H52="Archived"),"CLOSED",IF(OR(K52="",'Cohort review'!$B$4=""),"",IF(K52&lt;'Cohort review'!$B$4+1,"DUE","PLANNED")))))</f>
        <v/>
      </c>
      <c r="T52" s="2">
        <f>IF(A52="","",IF(COUNTIF($A$2:$A$251,A52)&gt;1,"DUPLICATE ID",IF(OR(B52="",C52="",D52="",H52=""),"MISSING CORE",IF(AND(F52&lt;&gt;"",F52&lt;B52),"REPLY BEFORE INQUIRY",IF(AND(L52&lt;&gt;"",L52&lt;B52),"BOOKED BEFORE INQUIRY",IF(AND(OR(H52="Tour booked",H52="Tour attended"),OR(L52="",M52="")),"MISSING TOUR DATES",IF(AND(Q52="Stop",NOT(OR(H52="Closed",H52="Declined",H52="Archived"))),"REVIEW STOP STATUS","OK")))))))</f>
        <v/>
      </c>
    </row>
    <row r="53" ht="34" customHeight="1">
      <c r="A53" s="3" t="n"/>
      <c r="B53" s="6" t="n"/>
      <c r="C53" s="3" t="n"/>
      <c r="D53" s="3" t="n"/>
      <c r="E53" s="3" t="n"/>
      <c r="F53" s="6" t="n"/>
      <c r="G53" s="3" t="n"/>
      <c r="H53" s="3" t="n"/>
      <c r="I53" s="6" t="n"/>
      <c r="J53" s="3" t="n"/>
      <c r="K53" s="6" t="n"/>
      <c r="L53" s="6" t="n"/>
      <c r="M53" s="6" t="n"/>
      <c r="N53" s="3" t="n"/>
      <c r="O53" s="6" t="n"/>
      <c r="P53" s="3" t="n"/>
      <c r="Q53" s="3" t="n"/>
      <c r="R53" s="7">
        <f>IF(OR(A53="",B53="",F53=""),"",IF(F53&lt;B53,"CHECK",(F53-B53)*24))</f>
        <v/>
      </c>
      <c r="S53" s="3">
        <f>IF(A53="","",IF(Q53="Stop","STOP",IF(OR(H53="Closed",H53="Declined",H53="Archived"),"CLOSED",IF(OR(K53="",'Cohort review'!$B$4=""),"",IF(K53&lt;'Cohort review'!$B$4+1,"DUE","PLANNED")))))</f>
        <v/>
      </c>
      <c r="T53" s="3">
        <f>IF(A53="","",IF(COUNTIF($A$2:$A$251,A53)&gt;1,"DUPLICATE ID",IF(OR(B53="",C53="",D53="",H53=""),"MISSING CORE",IF(AND(F53&lt;&gt;"",F53&lt;B53),"REPLY BEFORE INQUIRY",IF(AND(L53&lt;&gt;"",L53&lt;B53),"BOOKED BEFORE INQUIRY",IF(AND(OR(H53="Tour booked",H53="Tour attended"),OR(L53="",M53="")),"MISSING TOUR DATES",IF(AND(Q53="Stop",NOT(OR(H53="Closed",H53="Declined",H53="Archived"))),"REVIEW STOP STATUS","OK")))))))</f>
        <v/>
      </c>
    </row>
    <row r="54" ht="34" customHeight="1">
      <c r="A54" s="2" t="n"/>
      <c r="B54" s="4" t="n"/>
      <c r="C54" s="2" t="n"/>
      <c r="D54" s="2" t="n"/>
      <c r="E54" s="2" t="n"/>
      <c r="F54" s="4" t="n"/>
      <c r="G54" s="2" t="n"/>
      <c r="H54" s="2" t="n"/>
      <c r="I54" s="4" t="n"/>
      <c r="J54" s="2" t="n"/>
      <c r="K54" s="4" t="n"/>
      <c r="L54" s="4" t="n"/>
      <c r="M54" s="4" t="n"/>
      <c r="N54" s="2" t="n"/>
      <c r="O54" s="4" t="n"/>
      <c r="P54" s="2" t="n"/>
      <c r="Q54" s="2" t="n"/>
      <c r="R54" s="5">
        <f>IF(OR(A54="",B54="",F54=""),"",IF(F54&lt;B54,"CHECK",(F54-B54)*24))</f>
        <v/>
      </c>
      <c r="S54" s="2">
        <f>IF(A54="","",IF(Q54="Stop","STOP",IF(OR(H54="Closed",H54="Declined",H54="Archived"),"CLOSED",IF(OR(K54="",'Cohort review'!$B$4=""),"",IF(K54&lt;'Cohort review'!$B$4+1,"DUE","PLANNED")))))</f>
        <v/>
      </c>
      <c r="T54" s="2">
        <f>IF(A54="","",IF(COUNTIF($A$2:$A$251,A54)&gt;1,"DUPLICATE ID",IF(OR(B54="",C54="",D54="",H54=""),"MISSING CORE",IF(AND(F54&lt;&gt;"",F54&lt;B54),"REPLY BEFORE INQUIRY",IF(AND(L54&lt;&gt;"",L54&lt;B54),"BOOKED BEFORE INQUIRY",IF(AND(OR(H54="Tour booked",H54="Tour attended"),OR(L54="",M54="")),"MISSING TOUR DATES",IF(AND(Q54="Stop",NOT(OR(H54="Closed",H54="Declined",H54="Archived"))),"REVIEW STOP STATUS","OK")))))))</f>
        <v/>
      </c>
    </row>
    <row r="55" ht="34" customHeight="1">
      <c r="A55" s="3" t="n"/>
      <c r="B55" s="6" t="n"/>
      <c r="C55" s="3" t="n"/>
      <c r="D55" s="3" t="n"/>
      <c r="E55" s="3" t="n"/>
      <c r="F55" s="6" t="n"/>
      <c r="G55" s="3" t="n"/>
      <c r="H55" s="3" t="n"/>
      <c r="I55" s="6" t="n"/>
      <c r="J55" s="3" t="n"/>
      <c r="K55" s="6" t="n"/>
      <c r="L55" s="6" t="n"/>
      <c r="M55" s="6" t="n"/>
      <c r="N55" s="3" t="n"/>
      <c r="O55" s="6" t="n"/>
      <c r="P55" s="3" t="n"/>
      <c r="Q55" s="3" t="n"/>
      <c r="R55" s="7">
        <f>IF(OR(A55="",B55="",F55=""),"",IF(F55&lt;B55,"CHECK",(F55-B55)*24))</f>
        <v/>
      </c>
      <c r="S55" s="3">
        <f>IF(A55="","",IF(Q55="Stop","STOP",IF(OR(H55="Closed",H55="Declined",H55="Archived"),"CLOSED",IF(OR(K55="",'Cohort review'!$B$4=""),"",IF(K55&lt;'Cohort review'!$B$4+1,"DUE","PLANNED")))))</f>
        <v/>
      </c>
      <c r="T55" s="3">
        <f>IF(A55="","",IF(COUNTIF($A$2:$A$251,A55)&gt;1,"DUPLICATE ID",IF(OR(B55="",C55="",D55="",H55=""),"MISSING CORE",IF(AND(F55&lt;&gt;"",F55&lt;B55),"REPLY BEFORE INQUIRY",IF(AND(L55&lt;&gt;"",L55&lt;B55),"BOOKED BEFORE INQUIRY",IF(AND(OR(H55="Tour booked",H55="Tour attended"),OR(L55="",M55="")),"MISSING TOUR DATES",IF(AND(Q55="Stop",NOT(OR(H55="Closed",H55="Declined",H55="Archived"))),"REVIEW STOP STATUS","OK")))))))</f>
        <v/>
      </c>
    </row>
    <row r="56" ht="34" customHeight="1">
      <c r="A56" s="2" t="n"/>
      <c r="B56" s="4" t="n"/>
      <c r="C56" s="2" t="n"/>
      <c r="D56" s="2" t="n"/>
      <c r="E56" s="2" t="n"/>
      <c r="F56" s="4" t="n"/>
      <c r="G56" s="2" t="n"/>
      <c r="H56" s="2" t="n"/>
      <c r="I56" s="4" t="n"/>
      <c r="J56" s="2" t="n"/>
      <c r="K56" s="4" t="n"/>
      <c r="L56" s="4" t="n"/>
      <c r="M56" s="4" t="n"/>
      <c r="N56" s="2" t="n"/>
      <c r="O56" s="4" t="n"/>
      <c r="P56" s="2" t="n"/>
      <c r="Q56" s="2" t="n"/>
      <c r="R56" s="5">
        <f>IF(OR(A56="",B56="",F56=""),"",IF(F56&lt;B56,"CHECK",(F56-B56)*24))</f>
        <v/>
      </c>
      <c r="S56" s="2">
        <f>IF(A56="","",IF(Q56="Stop","STOP",IF(OR(H56="Closed",H56="Declined",H56="Archived"),"CLOSED",IF(OR(K56="",'Cohort review'!$B$4=""),"",IF(K56&lt;'Cohort review'!$B$4+1,"DUE","PLANNED")))))</f>
        <v/>
      </c>
      <c r="T56" s="2">
        <f>IF(A56="","",IF(COUNTIF($A$2:$A$251,A56)&gt;1,"DUPLICATE ID",IF(OR(B56="",C56="",D56="",H56=""),"MISSING CORE",IF(AND(F56&lt;&gt;"",F56&lt;B56),"REPLY BEFORE INQUIRY",IF(AND(L56&lt;&gt;"",L56&lt;B56),"BOOKED BEFORE INQUIRY",IF(AND(OR(H56="Tour booked",H56="Tour attended"),OR(L56="",M56="")),"MISSING TOUR DATES",IF(AND(Q56="Stop",NOT(OR(H56="Closed",H56="Declined",H56="Archived"))),"REVIEW STOP STATUS","OK")))))))</f>
        <v/>
      </c>
    </row>
    <row r="57" ht="34" customHeight="1">
      <c r="A57" s="3" t="n"/>
      <c r="B57" s="6" t="n"/>
      <c r="C57" s="3" t="n"/>
      <c r="D57" s="3" t="n"/>
      <c r="E57" s="3" t="n"/>
      <c r="F57" s="6" t="n"/>
      <c r="G57" s="3" t="n"/>
      <c r="H57" s="3" t="n"/>
      <c r="I57" s="6" t="n"/>
      <c r="J57" s="3" t="n"/>
      <c r="K57" s="6" t="n"/>
      <c r="L57" s="6" t="n"/>
      <c r="M57" s="6" t="n"/>
      <c r="N57" s="3" t="n"/>
      <c r="O57" s="6" t="n"/>
      <c r="P57" s="3" t="n"/>
      <c r="Q57" s="3" t="n"/>
      <c r="R57" s="7">
        <f>IF(OR(A57="",B57="",F57=""),"",IF(F57&lt;B57,"CHECK",(F57-B57)*24))</f>
        <v/>
      </c>
      <c r="S57" s="3">
        <f>IF(A57="","",IF(Q57="Stop","STOP",IF(OR(H57="Closed",H57="Declined",H57="Archived"),"CLOSED",IF(OR(K57="",'Cohort review'!$B$4=""),"",IF(K57&lt;'Cohort review'!$B$4+1,"DUE","PLANNED")))))</f>
        <v/>
      </c>
      <c r="T57" s="3">
        <f>IF(A57="","",IF(COUNTIF($A$2:$A$251,A57)&gt;1,"DUPLICATE ID",IF(OR(B57="",C57="",D57="",H57=""),"MISSING CORE",IF(AND(F57&lt;&gt;"",F57&lt;B57),"REPLY BEFORE INQUIRY",IF(AND(L57&lt;&gt;"",L57&lt;B57),"BOOKED BEFORE INQUIRY",IF(AND(OR(H57="Tour booked",H57="Tour attended"),OR(L57="",M57="")),"MISSING TOUR DATES",IF(AND(Q57="Stop",NOT(OR(H57="Closed",H57="Declined",H57="Archived"))),"REVIEW STOP STATUS","OK")))))))</f>
        <v/>
      </c>
    </row>
    <row r="58" ht="34" customHeight="1">
      <c r="A58" s="2" t="n"/>
      <c r="B58" s="4" t="n"/>
      <c r="C58" s="2" t="n"/>
      <c r="D58" s="2" t="n"/>
      <c r="E58" s="2" t="n"/>
      <c r="F58" s="4" t="n"/>
      <c r="G58" s="2" t="n"/>
      <c r="H58" s="2" t="n"/>
      <c r="I58" s="4" t="n"/>
      <c r="J58" s="2" t="n"/>
      <c r="K58" s="4" t="n"/>
      <c r="L58" s="4" t="n"/>
      <c r="M58" s="4" t="n"/>
      <c r="N58" s="2" t="n"/>
      <c r="O58" s="4" t="n"/>
      <c r="P58" s="2" t="n"/>
      <c r="Q58" s="2" t="n"/>
      <c r="R58" s="5">
        <f>IF(OR(A58="",B58="",F58=""),"",IF(F58&lt;B58,"CHECK",(F58-B58)*24))</f>
        <v/>
      </c>
      <c r="S58" s="2">
        <f>IF(A58="","",IF(Q58="Stop","STOP",IF(OR(H58="Closed",H58="Declined",H58="Archived"),"CLOSED",IF(OR(K58="",'Cohort review'!$B$4=""),"",IF(K58&lt;'Cohort review'!$B$4+1,"DUE","PLANNED")))))</f>
        <v/>
      </c>
      <c r="T58" s="2">
        <f>IF(A58="","",IF(COUNTIF($A$2:$A$251,A58)&gt;1,"DUPLICATE ID",IF(OR(B58="",C58="",D58="",H58=""),"MISSING CORE",IF(AND(F58&lt;&gt;"",F58&lt;B58),"REPLY BEFORE INQUIRY",IF(AND(L58&lt;&gt;"",L58&lt;B58),"BOOKED BEFORE INQUIRY",IF(AND(OR(H58="Tour booked",H58="Tour attended"),OR(L58="",M58="")),"MISSING TOUR DATES",IF(AND(Q58="Stop",NOT(OR(H58="Closed",H58="Declined",H58="Archived"))),"REVIEW STOP STATUS","OK")))))))</f>
        <v/>
      </c>
    </row>
    <row r="59" ht="34" customHeight="1">
      <c r="A59" s="3" t="n"/>
      <c r="B59" s="6" t="n"/>
      <c r="C59" s="3" t="n"/>
      <c r="D59" s="3" t="n"/>
      <c r="E59" s="3" t="n"/>
      <c r="F59" s="6" t="n"/>
      <c r="G59" s="3" t="n"/>
      <c r="H59" s="3" t="n"/>
      <c r="I59" s="6" t="n"/>
      <c r="J59" s="3" t="n"/>
      <c r="K59" s="6" t="n"/>
      <c r="L59" s="6" t="n"/>
      <c r="M59" s="6" t="n"/>
      <c r="N59" s="3" t="n"/>
      <c r="O59" s="6" t="n"/>
      <c r="P59" s="3" t="n"/>
      <c r="Q59" s="3" t="n"/>
      <c r="R59" s="7">
        <f>IF(OR(A59="",B59="",F59=""),"",IF(F59&lt;B59,"CHECK",(F59-B59)*24))</f>
        <v/>
      </c>
      <c r="S59" s="3">
        <f>IF(A59="","",IF(Q59="Stop","STOP",IF(OR(H59="Closed",H59="Declined",H59="Archived"),"CLOSED",IF(OR(K59="",'Cohort review'!$B$4=""),"",IF(K59&lt;'Cohort review'!$B$4+1,"DUE","PLANNED")))))</f>
        <v/>
      </c>
      <c r="T59" s="3">
        <f>IF(A59="","",IF(COUNTIF($A$2:$A$251,A59)&gt;1,"DUPLICATE ID",IF(OR(B59="",C59="",D59="",H59=""),"MISSING CORE",IF(AND(F59&lt;&gt;"",F59&lt;B59),"REPLY BEFORE INQUIRY",IF(AND(L59&lt;&gt;"",L59&lt;B59),"BOOKED BEFORE INQUIRY",IF(AND(OR(H59="Tour booked",H59="Tour attended"),OR(L59="",M59="")),"MISSING TOUR DATES",IF(AND(Q59="Stop",NOT(OR(H59="Closed",H59="Declined",H59="Archived"))),"REVIEW STOP STATUS","OK")))))))</f>
        <v/>
      </c>
    </row>
    <row r="60" ht="34" customHeight="1">
      <c r="A60" s="2" t="n"/>
      <c r="B60" s="4" t="n"/>
      <c r="C60" s="2" t="n"/>
      <c r="D60" s="2" t="n"/>
      <c r="E60" s="2" t="n"/>
      <c r="F60" s="4" t="n"/>
      <c r="G60" s="2" t="n"/>
      <c r="H60" s="2" t="n"/>
      <c r="I60" s="4" t="n"/>
      <c r="J60" s="2" t="n"/>
      <c r="K60" s="4" t="n"/>
      <c r="L60" s="4" t="n"/>
      <c r="M60" s="4" t="n"/>
      <c r="N60" s="2" t="n"/>
      <c r="O60" s="4" t="n"/>
      <c r="P60" s="2" t="n"/>
      <c r="Q60" s="2" t="n"/>
      <c r="R60" s="5">
        <f>IF(OR(A60="",B60="",F60=""),"",IF(F60&lt;B60,"CHECK",(F60-B60)*24))</f>
        <v/>
      </c>
      <c r="S60" s="2">
        <f>IF(A60="","",IF(Q60="Stop","STOP",IF(OR(H60="Closed",H60="Declined",H60="Archived"),"CLOSED",IF(OR(K60="",'Cohort review'!$B$4=""),"",IF(K60&lt;'Cohort review'!$B$4+1,"DUE","PLANNED")))))</f>
        <v/>
      </c>
      <c r="T60" s="2">
        <f>IF(A60="","",IF(COUNTIF($A$2:$A$251,A60)&gt;1,"DUPLICATE ID",IF(OR(B60="",C60="",D60="",H60=""),"MISSING CORE",IF(AND(F60&lt;&gt;"",F60&lt;B60),"REPLY BEFORE INQUIRY",IF(AND(L60&lt;&gt;"",L60&lt;B60),"BOOKED BEFORE INQUIRY",IF(AND(OR(H60="Tour booked",H60="Tour attended"),OR(L60="",M60="")),"MISSING TOUR DATES",IF(AND(Q60="Stop",NOT(OR(H60="Closed",H60="Declined",H60="Archived"))),"REVIEW STOP STATUS","OK")))))))</f>
        <v/>
      </c>
    </row>
    <row r="61" ht="34" customHeight="1">
      <c r="A61" s="3" t="n"/>
      <c r="B61" s="6" t="n"/>
      <c r="C61" s="3" t="n"/>
      <c r="D61" s="3" t="n"/>
      <c r="E61" s="3" t="n"/>
      <c r="F61" s="6" t="n"/>
      <c r="G61" s="3" t="n"/>
      <c r="H61" s="3" t="n"/>
      <c r="I61" s="6" t="n"/>
      <c r="J61" s="3" t="n"/>
      <c r="K61" s="6" t="n"/>
      <c r="L61" s="6" t="n"/>
      <c r="M61" s="6" t="n"/>
      <c r="N61" s="3" t="n"/>
      <c r="O61" s="6" t="n"/>
      <c r="P61" s="3" t="n"/>
      <c r="Q61" s="3" t="n"/>
      <c r="R61" s="7">
        <f>IF(OR(A61="",B61="",F61=""),"",IF(F61&lt;B61,"CHECK",(F61-B61)*24))</f>
        <v/>
      </c>
      <c r="S61" s="3">
        <f>IF(A61="","",IF(Q61="Stop","STOP",IF(OR(H61="Closed",H61="Declined",H61="Archived"),"CLOSED",IF(OR(K61="",'Cohort review'!$B$4=""),"",IF(K61&lt;'Cohort review'!$B$4+1,"DUE","PLANNED")))))</f>
        <v/>
      </c>
      <c r="T61" s="3">
        <f>IF(A61="","",IF(COUNTIF($A$2:$A$251,A61)&gt;1,"DUPLICATE ID",IF(OR(B61="",C61="",D61="",H61=""),"MISSING CORE",IF(AND(F61&lt;&gt;"",F61&lt;B61),"REPLY BEFORE INQUIRY",IF(AND(L61&lt;&gt;"",L61&lt;B61),"BOOKED BEFORE INQUIRY",IF(AND(OR(H61="Tour booked",H61="Tour attended"),OR(L61="",M61="")),"MISSING TOUR DATES",IF(AND(Q61="Stop",NOT(OR(H61="Closed",H61="Declined",H61="Archived"))),"REVIEW STOP STATUS","OK")))))))</f>
        <v/>
      </c>
    </row>
    <row r="62" ht="34" customHeight="1">
      <c r="A62" s="2" t="n"/>
      <c r="B62" s="4" t="n"/>
      <c r="C62" s="2" t="n"/>
      <c r="D62" s="2" t="n"/>
      <c r="E62" s="2" t="n"/>
      <c r="F62" s="4" t="n"/>
      <c r="G62" s="2" t="n"/>
      <c r="H62" s="2" t="n"/>
      <c r="I62" s="4" t="n"/>
      <c r="J62" s="2" t="n"/>
      <c r="K62" s="4" t="n"/>
      <c r="L62" s="4" t="n"/>
      <c r="M62" s="4" t="n"/>
      <c r="N62" s="2" t="n"/>
      <c r="O62" s="4" t="n"/>
      <c r="P62" s="2" t="n"/>
      <c r="Q62" s="2" t="n"/>
      <c r="R62" s="5">
        <f>IF(OR(A62="",B62="",F62=""),"",IF(F62&lt;B62,"CHECK",(F62-B62)*24))</f>
        <v/>
      </c>
      <c r="S62" s="2">
        <f>IF(A62="","",IF(Q62="Stop","STOP",IF(OR(H62="Closed",H62="Declined",H62="Archived"),"CLOSED",IF(OR(K62="",'Cohort review'!$B$4=""),"",IF(K62&lt;'Cohort review'!$B$4+1,"DUE","PLANNED")))))</f>
        <v/>
      </c>
      <c r="T62" s="2">
        <f>IF(A62="","",IF(COUNTIF($A$2:$A$251,A62)&gt;1,"DUPLICATE ID",IF(OR(B62="",C62="",D62="",H62=""),"MISSING CORE",IF(AND(F62&lt;&gt;"",F62&lt;B62),"REPLY BEFORE INQUIRY",IF(AND(L62&lt;&gt;"",L62&lt;B62),"BOOKED BEFORE INQUIRY",IF(AND(OR(H62="Tour booked",H62="Tour attended"),OR(L62="",M62="")),"MISSING TOUR DATES",IF(AND(Q62="Stop",NOT(OR(H62="Closed",H62="Declined",H62="Archived"))),"REVIEW STOP STATUS","OK")))))))</f>
        <v/>
      </c>
    </row>
    <row r="63" ht="34" customHeight="1">
      <c r="A63" s="3" t="n"/>
      <c r="B63" s="6" t="n"/>
      <c r="C63" s="3" t="n"/>
      <c r="D63" s="3" t="n"/>
      <c r="E63" s="3" t="n"/>
      <c r="F63" s="6" t="n"/>
      <c r="G63" s="3" t="n"/>
      <c r="H63" s="3" t="n"/>
      <c r="I63" s="6" t="n"/>
      <c r="J63" s="3" t="n"/>
      <c r="K63" s="6" t="n"/>
      <c r="L63" s="6" t="n"/>
      <c r="M63" s="6" t="n"/>
      <c r="N63" s="3" t="n"/>
      <c r="O63" s="6" t="n"/>
      <c r="P63" s="3" t="n"/>
      <c r="Q63" s="3" t="n"/>
      <c r="R63" s="7">
        <f>IF(OR(A63="",B63="",F63=""),"",IF(F63&lt;B63,"CHECK",(F63-B63)*24))</f>
        <v/>
      </c>
      <c r="S63" s="3">
        <f>IF(A63="","",IF(Q63="Stop","STOP",IF(OR(H63="Closed",H63="Declined",H63="Archived"),"CLOSED",IF(OR(K63="",'Cohort review'!$B$4=""),"",IF(K63&lt;'Cohort review'!$B$4+1,"DUE","PLANNED")))))</f>
        <v/>
      </c>
      <c r="T63" s="3">
        <f>IF(A63="","",IF(COUNTIF($A$2:$A$251,A63)&gt;1,"DUPLICATE ID",IF(OR(B63="",C63="",D63="",H63=""),"MISSING CORE",IF(AND(F63&lt;&gt;"",F63&lt;B63),"REPLY BEFORE INQUIRY",IF(AND(L63&lt;&gt;"",L63&lt;B63),"BOOKED BEFORE INQUIRY",IF(AND(OR(H63="Tour booked",H63="Tour attended"),OR(L63="",M63="")),"MISSING TOUR DATES",IF(AND(Q63="Stop",NOT(OR(H63="Closed",H63="Declined",H63="Archived"))),"REVIEW STOP STATUS","OK")))))))</f>
        <v/>
      </c>
    </row>
    <row r="64" ht="34" customHeight="1">
      <c r="A64" s="2" t="n"/>
      <c r="B64" s="4" t="n"/>
      <c r="C64" s="2" t="n"/>
      <c r="D64" s="2" t="n"/>
      <c r="E64" s="2" t="n"/>
      <c r="F64" s="4" t="n"/>
      <c r="G64" s="2" t="n"/>
      <c r="H64" s="2" t="n"/>
      <c r="I64" s="4" t="n"/>
      <c r="J64" s="2" t="n"/>
      <c r="K64" s="4" t="n"/>
      <c r="L64" s="4" t="n"/>
      <c r="M64" s="4" t="n"/>
      <c r="N64" s="2" t="n"/>
      <c r="O64" s="4" t="n"/>
      <c r="P64" s="2" t="n"/>
      <c r="Q64" s="2" t="n"/>
      <c r="R64" s="5">
        <f>IF(OR(A64="",B64="",F64=""),"",IF(F64&lt;B64,"CHECK",(F64-B64)*24))</f>
        <v/>
      </c>
      <c r="S64" s="2">
        <f>IF(A64="","",IF(Q64="Stop","STOP",IF(OR(H64="Closed",H64="Declined",H64="Archived"),"CLOSED",IF(OR(K64="",'Cohort review'!$B$4=""),"",IF(K64&lt;'Cohort review'!$B$4+1,"DUE","PLANNED")))))</f>
        <v/>
      </c>
      <c r="T64" s="2">
        <f>IF(A64="","",IF(COUNTIF($A$2:$A$251,A64)&gt;1,"DUPLICATE ID",IF(OR(B64="",C64="",D64="",H64=""),"MISSING CORE",IF(AND(F64&lt;&gt;"",F64&lt;B64),"REPLY BEFORE INQUIRY",IF(AND(L64&lt;&gt;"",L64&lt;B64),"BOOKED BEFORE INQUIRY",IF(AND(OR(H64="Tour booked",H64="Tour attended"),OR(L64="",M64="")),"MISSING TOUR DATES",IF(AND(Q64="Stop",NOT(OR(H64="Closed",H64="Declined",H64="Archived"))),"REVIEW STOP STATUS","OK")))))))</f>
        <v/>
      </c>
    </row>
    <row r="65" ht="34" customHeight="1">
      <c r="A65" s="3" t="n"/>
      <c r="B65" s="6" t="n"/>
      <c r="C65" s="3" t="n"/>
      <c r="D65" s="3" t="n"/>
      <c r="E65" s="3" t="n"/>
      <c r="F65" s="6" t="n"/>
      <c r="G65" s="3" t="n"/>
      <c r="H65" s="3" t="n"/>
      <c r="I65" s="6" t="n"/>
      <c r="J65" s="3" t="n"/>
      <c r="K65" s="6" t="n"/>
      <c r="L65" s="6" t="n"/>
      <c r="M65" s="6" t="n"/>
      <c r="N65" s="3" t="n"/>
      <c r="O65" s="6" t="n"/>
      <c r="P65" s="3" t="n"/>
      <c r="Q65" s="3" t="n"/>
      <c r="R65" s="7">
        <f>IF(OR(A65="",B65="",F65=""),"",IF(F65&lt;B65,"CHECK",(F65-B65)*24))</f>
        <v/>
      </c>
      <c r="S65" s="3">
        <f>IF(A65="","",IF(Q65="Stop","STOP",IF(OR(H65="Closed",H65="Declined",H65="Archived"),"CLOSED",IF(OR(K65="",'Cohort review'!$B$4=""),"",IF(K65&lt;'Cohort review'!$B$4+1,"DUE","PLANNED")))))</f>
        <v/>
      </c>
      <c r="T65" s="3">
        <f>IF(A65="","",IF(COUNTIF($A$2:$A$251,A65)&gt;1,"DUPLICATE ID",IF(OR(B65="",C65="",D65="",H65=""),"MISSING CORE",IF(AND(F65&lt;&gt;"",F65&lt;B65),"REPLY BEFORE INQUIRY",IF(AND(L65&lt;&gt;"",L65&lt;B65),"BOOKED BEFORE INQUIRY",IF(AND(OR(H65="Tour booked",H65="Tour attended"),OR(L65="",M65="")),"MISSING TOUR DATES",IF(AND(Q65="Stop",NOT(OR(H65="Closed",H65="Declined",H65="Archived"))),"REVIEW STOP STATUS","OK")))))))</f>
        <v/>
      </c>
    </row>
    <row r="66" ht="34" customHeight="1">
      <c r="A66" s="2" t="n"/>
      <c r="B66" s="4" t="n"/>
      <c r="C66" s="2" t="n"/>
      <c r="D66" s="2" t="n"/>
      <c r="E66" s="2" t="n"/>
      <c r="F66" s="4" t="n"/>
      <c r="G66" s="2" t="n"/>
      <c r="H66" s="2" t="n"/>
      <c r="I66" s="4" t="n"/>
      <c r="J66" s="2" t="n"/>
      <c r="K66" s="4" t="n"/>
      <c r="L66" s="4" t="n"/>
      <c r="M66" s="4" t="n"/>
      <c r="N66" s="2" t="n"/>
      <c r="O66" s="4" t="n"/>
      <c r="P66" s="2" t="n"/>
      <c r="Q66" s="2" t="n"/>
      <c r="R66" s="5">
        <f>IF(OR(A66="",B66="",F66=""),"",IF(F66&lt;B66,"CHECK",(F66-B66)*24))</f>
        <v/>
      </c>
      <c r="S66" s="2">
        <f>IF(A66="","",IF(Q66="Stop","STOP",IF(OR(H66="Closed",H66="Declined",H66="Archived"),"CLOSED",IF(OR(K66="",'Cohort review'!$B$4=""),"",IF(K66&lt;'Cohort review'!$B$4+1,"DUE","PLANNED")))))</f>
        <v/>
      </c>
      <c r="T66" s="2">
        <f>IF(A66="","",IF(COUNTIF($A$2:$A$251,A66)&gt;1,"DUPLICATE ID",IF(OR(B66="",C66="",D66="",H66=""),"MISSING CORE",IF(AND(F66&lt;&gt;"",F66&lt;B66),"REPLY BEFORE INQUIRY",IF(AND(L66&lt;&gt;"",L66&lt;B66),"BOOKED BEFORE INQUIRY",IF(AND(OR(H66="Tour booked",H66="Tour attended"),OR(L66="",M66="")),"MISSING TOUR DATES",IF(AND(Q66="Stop",NOT(OR(H66="Closed",H66="Declined",H66="Archived"))),"REVIEW STOP STATUS","OK")))))))</f>
        <v/>
      </c>
    </row>
    <row r="67" ht="34" customHeight="1">
      <c r="A67" s="3" t="n"/>
      <c r="B67" s="6" t="n"/>
      <c r="C67" s="3" t="n"/>
      <c r="D67" s="3" t="n"/>
      <c r="E67" s="3" t="n"/>
      <c r="F67" s="6" t="n"/>
      <c r="G67" s="3" t="n"/>
      <c r="H67" s="3" t="n"/>
      <c r="I67" s="6" t="n"/>
      <c r="J67" s="3" t="n"/>
      <c r="K67" s="6" t="n"/>
      <c r="L67" s="6" t="n"/>
      <c r="M67" s="6" t="n"/>
      <c r="N67" s="3" t="n"/>
      <c r="O67" s="6" t="n"/>
      <c r="P67" s="3" t="n"/>
      <c r="Q67" s="3" t="n"/>
      <c r="R67" s="7">
        <f>IF(OR(A67="",B67="",F67=""),"",IF(F67&lt;B67,"CHECK",(F67-B67)*24))</f>
        <v/>
      </c>
      <c r="S67" s="3">
        <f>IF(A67="","",IF(Q67="Stop","STOP",IF(OR(H67="Closed",H67="Declined",H67="Archived"),"CLOSED",IF(OR(K67="",'Cohort review'!$B$4=""),"",IF(K67&lt;'Cohort review'!$B$4+1,"DUE","PLANNED")))))</f>
        <v/>
      </c>
      <c r="T67" s="3">
        <f>IF(A67="","",IF(COUNTIF($A$2:$A$251,A67)&gt;1,"DUPLICATE ID",IF(OR(B67="",C67="",D67="",H67=""),"MISSING CORE",IF(AND(F67&lt;&gt;"",F67&lt;B67),"REPLY BEFORE INQUIRY",IF(AND(L67&lt;&gt;"",L67&lt;B67),"BOOKED BEFORE INQUIRY",IF(AND(OR(H67="Tour booked",H67="Tour attended"),OR(L67="",M67="")),"MISSING TOUR DATES",IF(AND(Q67="Stop",NOT(OR(H67="Closed",H67="Declined",H67="Archived"))),"REVIEW STOP STATUS","OK")))))))</f>
        <v/>
      </c>
    </row>
    <row r="68" ht="34" customHeight="1">
      <c r="A68" s="2" t="n"/>
      <c r="B68" s="4" t="n"/>
      <c r="C68" s="2" t="n"/>
      <c r="D68" s="2" t="n"/>
      <c r="E68" s="2" t="n"/>
      <c r="F68" s="4" t="n"/>
      <c r="G68" s="2" t="n"/>
      <c r="H68" s="2" t="n"/>
      <c r="I68" s="4" t="n"/>
      <c r="J68" s="2" t="n"/>
      <c r="K68" s="4" t="n"/>
      <c r="L68" s="4" t="n"/>
      <c r="M68" s="4" t="n"/>
      <c r="N68" s="2" t="n"/>
      <c r="O68" s="4" t="n"/>
      <c r="P68" s="2" t="n"/>
      <c r="Q68" s="2" t="n"/>
      <c r="R68" s="5">
        <f>IF(OR(A68="",B68="",F68=""),"",IF(F68&lt;B68,"CHECK",(F68-B68)*24))</f>
        <v/>
      </c>
      <c r="S68" s="2">
        <f>IF(A68="","",IF(Q68="Stop","STOP",IF(OR(H68="Closed",H68="Declined",H68="Archived"),"CLOSED",IF(OR(K68="",'Cohort review'!$B$4=""),"",IF(K68&lt;'Cohort review'!$B$4+1,"DUE","PLANNED")))))</f>
        <v/>
      </c>
      <c r="T68" s="2">
        <f>IF(A68="","",IF(COUNTIF($A$2:$A$251,A68)&gt;1,"DUPLICATE ID",IF(OR(B68="",C68="",D68="",H68=""),"MISSING CORE",IF(AND(F68&lt;&gt;"",F68&lt;B68),"REPLY BEFORE INQUIRY",IF(AND(L68&lt;&gt;"",L68&lt;B68),"BOOKED BEFORE INQUIRY",IF(AND(OR(H68="Tour booked",H68="Tour attended"),OR(L68="",M68="")),"MISSING TOUR DATES",IF(AND(Q68="Stop",NOT(OR(H68="Closed",H68="Declined",H68="Archived"))),"REVIEW STOP STATUS","OK")))))))</f>
        <v/>
      </c>
    </row>
    <row r="69" ht="34" customHeight="1">
      <c r="A69" s="3" t="n"/>
      <c r="B69" s="6" t="n"/>
      <c r="C69" s="3" t="n"/>
      <c r="D69" s="3" t="n"/>
      <c r="E69" s="3" t="n"/>
      <c r="F69" s="6" t="n"/>
      <c r="G69" s="3" t="n"/>
      <c r="H69" s="3" t="n"/>
      <c r="I69" s="6" t="n"/>
      <c r="J69" s="3" t="n"/>
      <c r="K69" s="6" t="n"/>
      <c r="L69" s="6" t="n"/>
      <c r="M69" s="6" t="n"/>
      <c r="N69" s="3" t="n"/>
      <c r="O69" s="6" t="n"/>
      <c r="P69" s="3" t="n"/>
      <c r="Q69" s="3" t="n"/>
      <c r="R69" s="7">
        <f>IF(OR(A69="",B69="",F69=""),"",IF(F69&lt;B69,"CHECK",(F69-B69)*24))</f>
        <v/>
      </c>
      <c r="S69" s="3">
        <f>IF(A69="","",IF(Q69="Stop","STOP",IF(OR(H69="Closed",H69="Declined",H69="Archived"),"CLOSED",IF(OR(K69="",'Cohort review'!$B$4=""),"",IF(K69&lt;'Cohort review'!$B$4+1,"DUE","PLANNED")))))</f>
        <v/>
      </c>
      <c r="T69" s="3">
        <f>IF(A69="","",IF(COUNTIF($A$2:$A$251,A69)&gt;1,"DUPLICATE ID",IF(OR(B69="",C69="",D69="",H69=""),"MISSING CORE",IF(AND(F69&lt;&gt;"",F69&lt;B69),"REPLY BEFORE INQUIRY",IF(AND(L69&lt;&gt;"",L69&lt;B69),"BOOKED BEFORE INQUIRY",IF(AND(OR(H69="Tour booked",H69="Tour attended"),OR(L69="",M69="")),"MISSING TOUR DATES",IF(AND(Q69="Stop",NOT(OR(H69="Closed",H69="Declined",H69="Archived"))),"REVIEW STOP STATUS","OK")))))))</f>
        <v/>
      </c>
    </row>
    <row r="70" ht="34" customHeight="1">
      <c r="A70" s="2" t="n"/>
      <c r="B70" s="4" t="n"/>
      <c r="C70" s="2" t="n"/>
      <c r="D70" s="2" t="n"/>
      <c r="E70" s="2" t="n"/>
      <c r="F70" s="4" t="n"/>
      <c r="G70" s="2" t="n"/>
      <c r="H70" s="2" t="n"/>
      <c r="I70" s="4" t="n"/>
      <c r="J70" s="2" t="n"/>
      <c r="K70" s="4" t="n"/>
      <c r="L70" s="4" t="n"/>
      <c r="M70" s="4" t="n"/>
      <c r="N70" s="2" t="n"/>
      <c r="O70" s="4" t="n"/>
      <c r="P70" s="2" t="n"/>
      <c r="Q70" s="2" t="n"/>
      <c r="R70" s="5">
        <f>IF(OR(A70="",B70="",F70=""),"",IF(F70&lt;B70,"CHECK",(F70-B70)*24))</f>
        <v/>
      </c>
      <c r="S70" s="2">
        <f>IF(A70="","",IF(Q70="Stop","STOP",IF(OR(H70="Closed",H70="Declined",H70="Archived"),"CLOSED",IF(OR(K70="",'Cohort review'!$B$4=""),"",IF(K70&lt;'Cohort review'!$B$4+1,"DUE","PLANNED")))))</f>
        <v/>
      </c>
      <c r="T70" s="2">
        <f>IF(A70="","",IF(COUNTIF($A$2:$A$251,A70)&gt;1,"DUPLICATE ID",IF(OR(B70="",C70="",D70="",H70=""),"MISSING CORE",IF(AND(F70&lt;&gt;"",F70&lt;B70),"REPLY BEFORE INQUIRY",IF(AND(L70&lt;&gt;"",L70&lt;B70),"BOOKED BEFORE INQUIRY",IF(AND(OR(H70="Tour booked",H70="Tour attended"),OR(L70="",M70="")),"MISSING TOUR DATES",IF(AND(Q70="Stop",NOT(OR(H70="Closed",H70="Declined",H70="Archived"))),"REVIEW STOP STATUS","OK")))))))</f>
        <v/>
      </c>
    </row>
    <row r="71" ht="34" customHeight="1">
      <c r="A71" s="3" t="n"/>
      <c r="B71" s="6" t="n"/>
      <c r="C71" s="3" t="n"/>
      <c r="D71" s="3" t="n"/>
      <c r="E71" s="3" t="n"/>
      <c r="F71" s="6" t="n"/>
      <c r="G71" s="3" t="n"/>
      <c r="H71" s="3" t="n"/>
      <c r="I71" s="6" t="n"/>
      <c r="J71" s="3" t="n"/>
      <c r="K71" s="6" t="n"/>
      <c r="L71" s="6" t="n"/>
      <c r="M71" s="6" t="n"/>
      <c r="N71" s="3" t="n"/>
      <c r="O71" s="6" t="n"/>
      <c r="P71" s="3" t="n"/>
      <c r="Q71" s="3" t="n"/>
      <c r="R71" s="7">
        <f>IF(OR(A71="",B71="",F71=""),"",IF(F71&lt;B71,"CHECK",(F71-B71)*24))</f>
        <v/>
      </c>
      <c r="S71" s="3">
        <f>IF(A71="","",IF(Q71="Stop","STOP",IF(OR(H71="Closed",H71="Declined",H71="Archived"),"CLOSED",IF(OR(K71="",'Cohort review'!$B$4=""),"",IF(K71&lt;'Cohort review'!$B$4+1,"DUE","PLANNED")))))</f>
        <v/>
      </c>
      <c r="T71" s="3">
        <f>IF(A71="","",IF(COUNTIF($A$2:$A$251,A71)&gt;1,"DUPLICATE ID",IF(OR(B71="",C71="",D71="",H71=""),"MISSING CORE",IF(AND(F71&lt;&gt;"",F71&lt;B71),"REPLY BEFORE INQUIRY",IF(AND(L71&lt;&gt;"",L71&lt;B71),"BOOKED BEFORE INQUIRY",IF(AND(OR(H71="Tour booked",H71="Tour attended"),OR(L71="",M71="")),"MISSING TOUR DATES",IF(AND(Q71="Stop",NOT(OR(H71="Closed",H71="Declined",H71="Archived"))),"REVIEW STOP STATUS","OK")))))))</f>
        <v/>
      </c>
    </row>
    <row r="72" ht="34" customHeight="1">
      <c r="A72" s="2" t="n"/>
      <c r="B72" s="4" t="n"/>
      <c r="C72" s="2" t="n"/>
      <c r="D72" s="2" t="n"/>
      <c r="E72" s="2" t="n"/>
      <c r="F72" s="4" t="n"/>
      <c r="G72" s="2" t="n"/>
      <c r="H72" s="2" t="n"/>
      <c r="I72" s="4" t="n"/>
      <c r="J72" s="2" t="n"/>
      <c r="K72" s="4" t="n"/>
      <c r="L72" s="4" t="n"/>
      <c r="M72" s="4" t="n"/>
      <c r="N72" s="2" t="n"/>
      <c r="O72" s="4" t="n"/>
      <c r="P72" s="2" t="n"/>
      <c r="Q72" s="2" t="n"/>
      <c r="R72" s="5">
        <f>IF(OR(A72="",B72="",F72=""),"",IF(F72&lt;B72,"CHECK",(F72-B72)*24))</f>
        <v/>
      </c>
      <c r="S72" s="2">
        <f>IF(A72="","",IF(Q72="Stop","STOP",IF(OR(H72="Closed",H72="Declined",H72="Archived"),"CLOSED",IF(OR(K72="",'Cohort review'!$B$4=""),"",IF(K72&lt;'Cohort review'!$B$4+1,"DUE","PLANNED")))))</f>
        <v/>
      </c>
      <c r="T72" s="2">
        <f>IF(A72="","",IF(COUNTIF($A$2:$A$251,A72)&gt;1,"DUPLICATE ID",IF(OR(B72="",C72="",D72="",H72=""),"MISSING CORE",IF(AND(F72&lt;&gt;"",F72&lt;B72),"REPLY BEFORE INQUIRY",IF(AND(L72&lt;&gt;"",L72&lt;B72),"BOOKED BEFORE INQUIRY",IF(AND(OR(H72="Tour booked",H72="Tour attended"),OR(L72="",M72="")),"MISSING TOUR DATES",IF(AND(Q72="Stop",NOT(OR(H72="Closed",H72="Declined",H72="Archived"))),"REVIEW STOP STATUS","OK")))))))</f>
        <v/>
      </c>
    </row>
    <row r="73" ht="34" customHeight="1">
      <c r="A73" s="3" t="n"/>
      <c r="B73" s="6" t="n"/>
      <c r="C73" s="3" t="n"/>
      <c r="D73" s="3" t="n"/>
      <c r="E73" s="3" t="n"/>
      <c r="F73" s="6" t="n"/>
      <c r="G73" s="3" t="n"/>
      <c r="H73" s="3" t="n"/>
      <c r="I73" s="6" t="n"/>
      <c r="J73" s="3" t="n"/>
      <c r="K73" s="6" t="n"/>
      <c r="L73" s="6" t="n"/>
      <c r="M73" s="6" t="n"/>
      <c r="N73" s="3" t="n"/>
      <c r="O73" s="6" t="n"/>
      <c r="P73" s="3" t="n"/>
      <c r="Q73" s="3" t="n"/>
      <c r="R73" s="7">
        <f>IF(OR(A73="",B73="",F73=""),"",IF(F73&lt;B73,"CHECK",(F73-B73)*24))</f>
        <v/>
      </c>
      <c r="S73" s="3">
        <f>IF(A73="","",IF(Q73="Stop","STOP",IF(OR(H73="Closed",H73="Declined",H73="Archived"),"CLOSED",IF(OR(K73="",'Cohort review'!$B$4=""),"",IF(K73&lt;'Cohort review'!$B$4+1,"DUE","PLANNED")))))</f>
        <v/>
      </c>
      <c r="T73" s="3">
        <f>IF(A73="","",IF(COUNTIF($A$2:$A$251,A73)&gt;1,"DUPLICATE ID",IF(OR(B73="",C73="",D73="",H73=""),"MISSING CORE",IF(AND(F73&lt;&gt;"",F73&lt;B73),"REPLY BEFORE INQUIRY",IF(AND(L73&lt;&gt;"",L73&lt;B73),"BOOKED BEFORE INQUIRY",IF(AND(OR(H73="Tour booked",H73="Tour attended"),OR(L73="",M73="")),"MISSING TOUR DATES",IF(AND(Q73="Stop",NOT(OR(H73="Closed",H73="Declined",H73="Archived"))),"REVIEW STOP STATUS","OK")))))))</f>
        <v/>
      </c>
    </row>
    <row r="74" ht="34" customHeight="1">
      <c r="A74" s="2" t="n"/>
      <c r="B74" s="4" t="n"/>
      <c r="C74" s="2" t="n"/>
      <c r="D74" s="2" t="n"/>
      <c r="E74" s="2" t="n"/>
      <c r="F74" s="4" t="n"/>
      <c r="G74" s="2" t="n"/>
      <c r="H74" s="2" t="n"/>
      <c r="I74" s="4" t="n"/>
      <c r="J74" s="2" t="n"/>
      <c r="K74" s="4" t="n"/>
      <c r="L74" s="4" t="n"/>
      <c r="M74" s="4" t="n"/>
      <c r="N74" s="2" t="n"/>
      <c r="O74" s="4" t="n"/>
      <c r="P74" s="2" t="n"/>
      <c r="Q74" s="2" t="n"/>
      <c r="R74" s="5">
        <f>IF(OR(A74="",B74="",F74=""),"",IF(F74&lt;B74,"CHECK",(F74-B74)*24))</f>
        <v/>
      </c>
      <c r="S74" s="2">
        <f>IF(A74="","",IF(Q74="Stop","STOP",IF(OR(H74="Closed",H74="Declined",H74="Archived"),"CLOSED",IF(OR(K74="",'Cohort review'!$B$4=""),"",IF(K74&lt;'Cohort review'!$B$4+1,"DUE","PLANNED")))))</f>
        <v/>
      </c>
      <c r="T74" s="2">
        <f>IF(A74="","",IF(COUNTIF($A$2:$A$251,A74)&gt;1,"DUPLICATE ID",IF(OR(B74="",C74="",D74="",H74=""),"MISSING CORE",IF(AND(F74&lt;&gt;"",F74&lt;B74),"REPLY BEFORE INQUIRY",IF(AND(L74&lt;&gt;"",L74&lt;B74),"BOOKED BEFORE INQUIRY",IF(AND(OR(H74="Tour booked",H74="Tour attended"),OR(L74="",M74="")),"MISSING TOUR DATES",IF(AND(Q74="Stop",NOT(OR(H74="Closed",H74="Declined",H74="Archived"))),"REVIEW STOP STATUS","OK")))))))</f>
        <v/>
      </c>
    </row>
    <row r="75" ht="34" customHeight="1">
      <c r="A75" s="3" t="n"/>
      <c r="B75" s="6" t="n"/>
      <c r="C75" s="3" t="n"/>
      <c r="D75" s="3" t="n"/>
      <c r="E75" s="3" t="n"/>
      <c r="F75" s="6" t="n"/>
      <c r="G75" s="3" t="n"/>
      <c r="H75" s="3" t="n"/>
      <c r="I75" s="6" t="n"/>
      <c r="J75" s="3" t="n"/>
      <c r="K75" s="6" t="n"/>
      <c r="L75" s="6" t="n"/>
      <c r="M75" s="6" t="n"/>
      <c r="N75" s="3" t="n"/>
      <c r="O75" s="6" t="n"/>
      <c r="P75" s="3" t="n"/>
      <c r="Q75" s="3" t="n"/>
      <c r="R75" s="7">
        <f>IF(OR(A75="",B75="",F75=""),"",IF(F75&lt;B75,"CHECK",(F75-B75)*24))</f>
        <v/>
      </c>
      <c r="S75" s="3">
        <f>IF(A75="","",IF(Q75="Stop","STOP",IF(OR(H75="Closed",H75="Declined",H75="Archived"),"CLOSED",IF(OR(K75="",'Cohort review'!$B$4=""),"",IF(K75&lt;'Cohort review'!$B$4+1,"DUE","PLANNED")))))</f>
        <v/>
      </c>
      <c r="T75" s="3">
        <f>IF(A75="","",IF(COUNTIF($A$2:$A$251,A75)&gt;1,"DUPLICATE ID",IF(OR(B75="",C75="",D75="",H75=""),"MISSING CORE",IF(AND(F75&lt;&gt;"",F75&lt;B75),"REPLY BEFORE INQUIRY",IF(AND(L75&lt;&gt;"",L75&lt;B75),"BOOKED BEFORE INQUIRY",IF(AND(OR(H75="Tour booked",H75="Tour attended"),OR(L75="",M75="")),"MISSING TOUR DATES",IF(AND(Q75="Stop",NOT(OR(H75="Closed",H75="Declined",H75="Archived"))),"REVIEW STOP STATUS","OK")))))))</f>
        <v/>
      </c>
    </row>
    <row r="76" ht="34" customHeight="1">
      <c r="A76" s="2" t="n"/>
      <c r="B76" s="4" t="n"/>
      <c r="C76" s="2" t="n"/>
      <c r="D76" s="2" t="n"/>
      <c r="E76" s="2" t="n"/>
      <c r="F76" s="4" t="n"/>
      <c r="G76" s="2" t="n"/>
      <c r="H76" s="2" t="n"/>
      <c r="I76" s="4" t="n"/>
      <c r="J76" s="2" t="n"/>
      <c r="K76" s="4" t="n"/>
      <c r="L76" s="4" t="n"/>
      <c r="M76" s="4" t="n"/>
      <c r="N76" s="2" t="n"/>
      <c r="O76" s="4" t="n"/>
      <c r="P76" s="2" t="n"/>
      <c r="Q76" s="2" t="n"/>
      <c r="R76" s="5">
        <f>IF(OR(A76="",B76="",F76=""),"",IF(F76&lt;B76,"CHECK",(F76-B76)*24))</f>
        <v/>
      </c>
      <c r="S76" s="2">
        <f>IF(A76="","",IF(Q76="Stop","STOP",IF(OR(H76="Closed",H76="Declined",H76="Archived"),"CLOSED",IF(OR(K76="",'Cohort review'!$B$4=""),"",IF(K76&lt;'Cohort review'!$B$4+1,"DUE","PLANNED")))))</f>
        <v/>
      </c>
      <c r="T76" s="2">
        <f>IF(A76="","",IF(COUNTIF($A$2:$A$251,A76)&gt;1,"DUPLICATE ID",IF(OR(B76="",C76="",D76="",H76=""),"MISSING CORE",IF(AND(F76&lt;&gt;"",F76&lt;B76),"REPLY BEFORE INQUIRY",IF(AND(L76&lt;&gt;"",L76&lt;B76),"BOOKED BEFORE INQUIRY",IF(AND(OR(H76="Tour booked",H76="Tour attended"),OR(L76="",M76="")),"MISSING TOUR DATES",IF(AND(Q76="Stop",NOT(OR(H76="Closed",H76="Declined",H76="Archived"))),"REVIEW STOP STATUS","OK")))))))</f>
        <v/>
      </c>
    </row>
    <row r="77" ht="34" customHeight="1">
      <c r="A77" s="3" t="n"/>
      <c r="B77" s="6" t="n"/>
      <c r="C77" s="3" t="n"/>
      <c r="D77" s="3" t="n"/>
      <c r="E77" s="3" t="n"/>
      <c r="F77" s="6" t="n"/>
      <c r="G77" s="3" t="n"/>
      <c r="H77" s="3" t="n"/>
      <c r="I77" s="6" t="n"/>
      <c r="J77" s="3" t="n"/>
      <c r="K77" s="6" t="n"/>
      <c r="L77" s="6" t="n"/>
      <c r="M77" s="6" t="n"/>
      <c r="N77" s="3" t="n"/>
      <c r="O77" s="6" t="n"/>
      <c r="P77" s="3" t="n"/>
      <c r="Q77" s="3" t="n"/>
      <c r="R77" s="7">
        <f>IF(OR(A77="",B77="",F77=""),"",IF(F77&lt;B77,"CHECK",(F77-B77)*24))</f>
        <v/>
      </c>
      <c r="S77" s="3">
        <f>IF(A77="","",IF(Q77="Stop","STOP",IF(OR(H77="Closed",H77="Declined",H77="Archived"),"CLOSED",IF(OR(K77="",'Cohort review'!$B$4=""),"",IF(K77&lt;'Cohort review'!$B$4+1,"DUE","PLANNED")))))</f>
        <v/>
      </c>
      <c r="T77" s="3">
        <f>IF(A77="","",IF(COUNTIF($A$2:$A$251,A77)&gt;1,"DUPLICATE ID",IF(OR(B77="",C77="",D77="",H77=""),"MISSING CORE",IF(AND(F77&lt;&gt;"",F77&lt;B77),"REPLY BEFORE INQUIRY",IF(AND(L77&lt;&gt;"",L77&lt;B77),"BOOKED BEFORE INQUIRY",IF(AND(OR(H77="Tour booked",H77="Tour attended"),OR(L77="",M77="")),"MISSING TOUR DATES",IF(AND(Q77="Stop",NOT(OR(H77="Closed",H77="Declined",H77="Archived"))),"REVIEW STOP STATUS","OK")))))))</f>
        <v/>
      </c>
    </row>
    <row r="78" ht="34" customHeight="1">
      <c r="A78" s="2" t="n"/>
      <c r="B78" s="4" t="n"/>
      <c r="C78" s="2" t="n"/>
      <c r="D78" s="2" t="n"/>
      <c r="E78" s="2" t="n"/>
      <c r="F78" s="4" t="n"/>
      <c r="G78" s="2" t="n"/>
      <c r="H78" s="2" t="n"/>
      <c r="I78" s="4" t="n"/>
      <c r="J78" s="2" t="n"/>
      <c r="K78" s="4" t="n"/>
      <c r="L78" s="4" t="n"/>
      <c r="M78" s="4" t="n"/>
      <c r="N78" s="2" t="n"/>
      <c r="O78" s="4" t="n"/>
      <c r="P78" s="2" t="n"/>
      <c r="Q78" s="2" t="n"/>
      <c r="R78" s="5">
        <f>IF(OR(A78="",B78="",F78=""),"",IF(F78&lt;B78,"CHECK",(F78-B78)*24))</f>
        <v/>
      </c>
      <c r="S78" s="2">
        <f>IF(A78="","",IF(Q78="Stop","STOP",IF(OR(H78="Closed",H78="Declined",H78="Archived"),"CLOSED",IF(OR(K78="",'Cohort review'!$B$4=""),"",IF(K78&lt;'Cohort review'!$B$4+1,"DUE","PLANNED")))))</f>
        <v/>
      </c>
      <c r="T78" s="2">
        <f>IF(A78="","",IF(COUNTIF($A$2:$A$251,A78)&gt;1,"DUPLICATE ID",IF(OR(B78="",C78="",D78="",H78=""),"MISSING CORE",IF(AND(F78&lt;&gt;"",F78&lt;B78),"REPLY BEFORE INQUIRY",IF(AND(L78&lt;&gt;"",L78&lt;B78),"BOOKED BEFORE INQUIRY",IF(AND(OR(H78="Tour booked",H78="Tour attended"),OR(L78="",M78="")),"MISSING TOUR DATES",IF(AND(Q78="Stop",NOT(OR(H78="Closed",H78="Declined",H78="Archived"))),"REVIEW STOP STATUS","OK")))))))</f>
        <v/>
      </c>
    </row>
    <row r="79" ht="34" customHeight="1">
      <c r="A79" s="3" t="n"/>
      <c r="B79" s="6" t="n"/>
      <c r="C79" s="3" t="n"/>
      <c r="D79" s="3" t="n"/>
      <c r="E79" s="3" t="n"/>
      <c r="F79" s="6" t="n"/>
      <c r="G79" s="3" t="n"/>
      <c r="H79" s="3" t="n"/>
      <c r="I79" s="6" t="n"/>
      <c r="J79" s="3" t="n"/>
      <c r="K79" s="6" t="n"/>
      <c r="L79" s="6" t="n"/>
      <c r="M79" s="6" t="n"/>
      <c r="N79" s="3" t="n"/>
      <c r="O79" s="6" t="n"/>
      <c r="P79" s="3" t="n"/>
      <c r="Q79" s="3" t="n"/>
      <c r="R79" s="7">
        <f>IF(OR(A79="",B79="",F79=""),"",IF(F79&lt;B79,"CHECK",(F79-B79)*24))</f>
        <v/>
      </c>
      <c r="S79" s="3">
        <f>IF(A79="","",IF(Q79="Stop","STOP",IF(OR(H79="Closed",H79="Declined",H79="Archived"),"CLOSED",IF(OR(K79="",'Cohort review'!$B$4=""),"",IF(K79&lt;'Cohort review'!$B$4+1,"DUE","PLANNED")))))</f>
        <v/>
      </c>
      <c r="T79" s="3">
        <f>IF(A79="","",IF(COUNTIF($A$2:$A$251,A79)&gt;1,"DUPLICATE ID",IF(OR(B79="",C79="",D79="",H79=""),"MISSING CORE",IF(AND(F79&lt;&gt;"",F79&lt;B79),"REPLY BEFORE INQUIRY",IF(AND(L79&lt;&gt;"",L79&lt;B79),"BOOKED BEFORE INQUIRY",IF(AND(OR(H79="Tour booked",H79="Tour attended"),OR(L79="",M79="")),"MISSING TOUR DATES",IF(AND(Q79="Stop",NOT(OR(H79="Closed",H79="Declined",H79="Archived"))),"REVIEW STOP STATUS","OK")))))))</f>
        <v/>
      </c>
    </row>
    <row r="80" ht="34" customHeight="1">
      <c r="A80" s="2" t="n"/>
      <c r="B80" s="4" t="n"/>
      <c r="C80" s="2" t="n"/>
      <c r="D80" s="2" t="n"/>
      <c r="E80" s="2" t="n"/>
      <c r="F80" s="4" t="n"/>
      <c r="G80" s="2" t="n"/>
      <c r="H80" s="2" t="n"/>
      <c r="I80" s="4" t="n"/>
      <c r="J80" s="2" t="n"/>
      <c r="K80" s="4" t="n"/>
      <c r="L80" s="4" t="n"/>
      <c r="M80" s="4" t="n"/>
      <c r="N80" s="2" t="n"/>
      <c r="O80" s="4" t="n"/>
      <c r="P80" s="2" t="n"/>
      <c r="Q80" s="2" t="n"/>
      <c r="R80" s="5">
        <f>IF(OR(A80="",B80="",F80=""),"",IF(F80&lt;B80,"CHECK",(F80-B80)*24))</f>
        <v/>
      </c>
      <c r="S80" s="2">
        <f>IF(A80="","",IF(Q80="Stop","STOP",IF(OR(H80="Closed",H80="Declined",H80="Archived"),"CLOSED",IF(OR(K80="",'Cohort review'!$B$4=""),"",IF(K80&lt;'Cohort review'!$B$4+1,"DUE","PLANNED")))))</f>
        <v/>
      </c>
      <c r="T80" s="2">
        <f>IF(A80="","",IF(COUNTIF($A$2:$A$251,A80)&gt;1,"DUPLICATE ID",IF(OR(B80="",C80="",D80="",H80=""),"MISSING CORE",IF(AND(F80&lt;&gt;"",F80&lt;B80),"REPLY BEFORE INQUIRY",IF(AND(L80&lt;&gt;"",L80&lt;B80),"BOOKED BEFORE INQUIRY",IF(AND(OR(H80="Tour booked",H80="Tour attended"),OR(L80="",M80="")),"MISSING TOUR DATES",IF(AND(Q80="Stop",NOT(OR(H80="Closed",H80="Declined",H80="Archived"))),"REVIEW STOP STATUS","OK")))))))</f>
        <v/>
      </c>
    </row>
    <row r="81" ht="34" customHeight="1">
      <c r="A81" s="3" t="n"/>
      <c r="B81" s="6" t="n"/>
      <c r="C81" s="3" t="n"/>
      <c r="D81" s="3" t="n"/>
      <c r="E81" s="3" t="n"/>
      <c r="F81" s="6" t="n"/>
      <c r="G81" s="3" t="n"/>
      <c r="H81" s="3" t="n"/>
      <c r="I81" s="6" t="n"/>
      <c r="J81" s="3" t="n"/>
      <c r="K81" s="6" t="n"/>
      <c r="L81" s="6" t="n"/>
      <c r="M81" s="6" t="n"/>
      <c r="N81" s="3" t="n"/>
      <c r="O81" s="6" t="n"/>
      <c r="P81" s="3" t="n"/>
      <c r="Q81" s="3" t="n"/>
      <c r="R81" s="7">
        <f>IF(OR(A81="",B81="",F81=""),"",IF(F81&lt;B81,"CHECK",(F81-B81)*24))</f>
        <v/>
      </c>
      <c r="S81" s="3">
        <f>IF(A81="","",IF(Q81="Stop","STOP",IF(OR(H81="Closed",H81="Declined",H81="Archived"),"CLOSED",IF(OR(K81="",'Cohort review'!$B$4=""),"",IF(K81&lt;'Cohort review'!$B$4+1,"DUE","PLANNED")))))</f>
        <v/>
      </c>
      <c r="T81" s="3">
        <f>IF(A81="","",IF(COUNTIF($A$2:$A$251,A81)&gt;1,"DUPLICATE ID",IF(OR(B81="",C81="",D81="",H81=""),"MISSING CORE",IF(AND(F81&lt;&gt;"",F81&lt;B81),"REPLY BEFORE INQUIRY",IF(AND(L81&lt;&gt;"",L81&lt;B81),"BOOKED BEFORE INQUIRY",IF(AND(OR(H81="Tour booked",H81="Tour attended"),OR(L81="",M81="")),"MISSING TOUR DATES",IF(AND(Q81="Stop",NOT(OR(H81="Closed",H81="Declined",H81="Archived"))),"REVIEW STOP STATUS","OK")))))))</f>
        <v/>
      </c>
    </row>
    <row r="82" ht="34" customHeight="1">
      <c r="A82" s="2" t="n"/>
      <c r="B82" s="4" t="n"/>
      <c r="C82" s="2" t="n"/>
      <c r="D82" s="2" t="n"/>
      <c r="E82" s="2" t="n"/>
      <c r="F82" s="4" t="n"/>
      <c r="G82" s="2" t="n"/>
      <c r="H82" s="2" t="n"/>
      <c r="I82" s="4" t="n"/>
      <c r="J82" s="2" t="n"/>
      <c r="K82" s="4" t="n"/>
      <c r="L82" s="4" t="n"/>
      <c r="M82" s="4" t="n"/>
      <c r="N82" s="2" t="n"/>
      <c r="O82" s="4" t="n"/>
      <c r="P82" s="2" t="n"/>
      <c r="Q82" s="2" t="n"/>
      <c r="R82" s="5">
        <f>IF(OR(A82="",B82="",F82=""),"",IF(F82&lt;B82,"CHECK",(F82-B82)*24))</f>
        <v/>
      </c>
      <c r="S82" s="2">
        <f>IF(A82="","",IF(Q82="Stop","STOP",IF(OR(H82="Closed",H82="Declined",H82="Archived"),"CLOSED",IF(OR(K82="",'Cohort review'!$B$4=""),"",IF(K82&lt;'Cohort review'!$B$4+1,"DUE","PLANNED")))))</f>
        <v/>
      </c>
      <c r="T82" s="2">
        <f>IF(A82="","",IF(COUNTIF($A$2:$A$251,A82)&gt;1,"DUPLICATE ID",IF(OR(B82="",C82="",D82="",H82=""),"MISSING CORE",IF(AND(F82&lt;&gt;"",F82&lt;B82),"REPLY BEFORE INQUIRY",IF(AND(L82&lt;&gt;"",L82&lt;B82),"BOOKED BEFORE INQUIRY",IF(AND(OR(H82="Tour booked",H82="Tour attended"),OR(L82="",M82="")),"MISSING TOUR DATES",IF(AND(Q82="Stop",NOT(OR(H82="Closed",H82="Declined",H82="Archived"))),"REVIEW STOP STATUS","OK")))))))</f>
        <v/>
      </c>
    </row>
    <row r="83" ht="34" customHeight="1">
      <c r="A83" s="3" t="n"/>
      <c r="B83" s="6" t="n"/>
      <c r="C83" s="3" t="n"/>
      <c r="D83" s="3" t="n"/>
      <c r="E83" s="3" t="n"/>
      <c r="F83" s="6" t="n"/>
      <c r="G83" s="3" t="n"/>
      <c r="H83" s="3" t="n"/>
      <c r="I83" s="6" t="n"/>
      <c r="J83" s="3" t="n"/>
      <c r="K83" s="6" t="n"/>
      <c r="L83" s="6" t="n"/>
      <c r="M83" s="6" t="n"/>
      <c r="N83" s="3" t="n"/>
      <c r="O83" s="6" t="n"/>
      <c r="P83" s="3" t="n"/>
      <c r="Q83" s="3" t="n"/>
      <c r="R83" s="7">
        <f>IF(OR(A83="",B83="",F83=""),"",IF(F83&lt;B83,"CHECK",(F83-B83)*24))</f>
        <v/>
      </c>
      <c r="S83" s="3">
        <f>IF(A83="","",IF(Q83="Stop","STOP",IF(OR(H83="Closed",H83="Declined",H83="Archived"),"CLOSED",IF(OR(K83="",'Cohort review'!$B$4=""),"",IF(K83&lt;'Cohort review'!$B$4+1,"DUE","PLANNED")))))</f>
        <v/>
      </c>
      <c r="T83" s="3">
        <f>IF(A83="","",IF(COUNTIF($A$2:$A$251,A83)&gt;1,"DUPLICATE ID",IF(OR(B83="",C83="",D83="",H83=""),"MISSING CORE",IF(AND(F83&lt;&gt;"",F83&lt;B83),"REPLY BEFORE INQUIRY",IF(AND(L83&lt;&gt;"",L83&lt;B83),"BOOKED BEFORE INQUIRY",IF(AND(OR(H83="Tour booked",H83="Tour attended"),OR(L83="",M83="")),"MISSING TOUR DATES",IF(AND(Q83="Stop",NOT(OR(H83="Closed",H83="Declined",H83="Archived"))),"REVIEW STOP STATUS","OK")))))))</f>
        <v/>
      </c>
    </row>
    <row r="84" ht="34" customHeight="1">
      <c r="A84" s="2" t="n"/>
      <c r="B84" s="4" t="n"/>
      <c r="C84" s="2" t="n"/>
      <c r="D84" s="2" t="n"/>
      <c r="E84" s="2" t="n"/>
      <c r="F84" s="4" t="n"/>
      <c r="G84" s="2" t="n"/>
      <c r="H84" s="2" t="n"/>
      <c r="I84" s="4" t="n"/>
      <c r="J84" s="2" t="n"/>
      <c r="K84" s="4" t="n"/>
      <c r="L84" s="4" t="n"/>
      <c r="M84" s="4" t="n"/>
      <c r="N84" s="2" t="n"/>
      <c r="O84" s="4" t="n"/>
      <c r="P84" s="2" t="n"/>
      <c r="Q84" s="2" t="n"/>
      <c r="R84" s="5">
        <f>IF(OR(A84="",B84="",F84=""),"",IF(F84&lt;B84,"CHECK",(F84-B84)*24))</f>
        <v/>
      </c>
      <c r="S84" s="2">
        <f>IF(A84="","",IF(Q84="Stop","STOP",IF(OR(H84="Closed",H84="Declined",H84="Archived"),"CLOSED",IF(OR(K84="",'Cohort review'!$B$4=""),"",IF(K84&lt;'Cohort review'!$B$4+1,"DUE","PLANNED")))))</f>
        <v/>
      </c>
      <c r="T84" s="2">
        <f>IF(A84="","",IF(COUNTIF($A$2:$A$251,A84)&gt;1,"DUPLICATE ID",IF(OR(B84="",C84="",D84="",H84=""),"MISSING CORE",IF(AND(F84&lt;&gt;"",F84&lt;B84),"REPLY BEFORE INQUIRY",IF(AND(L84&lt;&gt;"",L84&lt;B84),"BOOKED BEFORE INQUIRY",IF(AND(OR(H84="Tour booked",H84="Tour attended"),OR(L84="",M84="")),"MISSING TOUR DATES",IF(AND(Q84="Stop",NOT(OR(H84="Closed",H84="Declined",H84="Archived"))),"REVIEW STOP STATUS","OK")))))))</f>
        <v/>
      </c>
    </row>
    <row r="85" ht="34" customHeight="1">
      <c r="A85" s="3" t="n"/>
      <c r="B85" s="6" t="n"/>
      <c r="C85" s="3" t="n"/>
      <c r="D85" s="3" t="n"/>
      <c r="E85" s="3" t="n"/>
      <c r="F85" s="6" t="n"/>
      <c r="G85" s="3" t="n"/>
      <c r="H85" s="3" t="n"/>
      <c r="I85" s="6" t="n"/>
      <c r="J85" s="3" t="n"/>
      <c r="K85" s="6" t="n"/>
      <c r="L85" s="6" t="n"/>
      <c r="M85" s="6" t="n"/>
      <c r="N85" s="3" t="n"/>
      <c r="O85" s="6" t="n"/>
      <c r="P85" s="3" t="n"/>
      <c r="Q85" s="3" t="n"/>
      <c r="R85" s="7">
        <f>IF(OR(A85="",B85="",F85=""),"",IF(F85&lt;B85,"CHECK",(F85-B85)*24))</f>
        <v/>
      </c>
      <c r="S85" s="3">
        <f>IF(A85="","",IF(Q85="Stop","STOP",IF(OR(H85="Closed",H85="Declined",H85="Archived"),"CLOSED",IF(OR(K85="",'Cohort review'!$B$4=""),"",IF(K85&lt;'Cohort review'!$B$4+1,"DUE","PLANNED")))))</f>
        <v/>
      </c>
      <c r="T85" s="3">
        <f>IF(A85="","",IF(COUNTIF($A$2:$A$251,A85)&gt;1,"DUPLICATE ID",IF(OR(B85="",C85="",D85="",H85=""),"MISSING CORE",IF(AND(F85&lt;&gt;"",F85&lt;B85),"REPLY BEFORE INQUIRY",IF(AND(L85&lt;&gt;"",L85&lt;B85),"BOOKED BEFORE INQUIRY",IF(AND(OR(H85="Tour booked",H85="Tour attended"),OR(L85="",M85="")),"MISSING TOUR DATES",IF(AND(Q85="Stop",NOT(OR(H85="Closed",H85="Declined",H85="Archived"))),"REVIEW STOP STATUS","OK")))))))</f>
        <v/>
      </c>
    </row>
    <row r="86" ht="34" customHeight="1">
      <c r="A86" s="2" t="n"/>
      <c r="B86" s="4" t="n"/>
      <c r="C86" s="2" t="n"/>
      <c r="D86" s="2" t="n"/>
      <c r="E86" s="2" t="n"/>
      <c r="F86" s="4" t="n"/>
      <c r="G86" s="2" t="n"/>
      <c r="H86" s="2" t="n"/>
      <c r="I86" s="4" t="n"/>
      <c r="J86" s="2" t="n"/>
      <c r="K86" s="4" t="n"/>
      <c r="L86" s="4" t="n"/>
      <c r="M86" s="4" t="n"/>
      <c r="N86" s="2" t="n"/>
      <c r="O86" s="4" t="n"/>
      <c r="P86" s="2" t="n"/>
      <c r="Q86" s="2" t="n"/>
      <c r="R86" s="5">
        <f>IF(OR(A86="",B86="",F86=""),"",IF(F86&lt;B86,"CHECK",(F86-B86)*24))</f>
        <v/>
      </c>
      <c r="S86" s="2">
        <f>IF(A86="","",IF(Q86="Stop","STOP",IF(OR(H86="Closed",H86="Declined",H86="Archived"),"CLOSED",IF(OR(K86="",'Cohort review'!$B$4=""),"",IF(K86&lt;'Cohort review'!$B$4+1,"DUE","PLANNED")))))</f>
        <v/>
      </c>
      <c r="T86" s="2">
        <f>IF(A86="","",IF(COUNTIF($A$2:$A$251,A86)&gt;1,"DUPLICATE ID",IF(OR(B86="",C86="",D86="",H86=""),"MISSING CORE",IF(AND(F86&lt;&gt;"",F86&lt;B86),"REPLY BEFORE INQUIRY",IF(AND(L86&lt;&gt;"",L86&lt;B86),"BOOKED BEFORE INQUIRY",IF(AND(OR(H86="Tour booked",H86="Tour attended"),OR(L86="",M86="")),"MISSING TOUR DATES",IF(AND(Q86="Stop",NOT(OR(H86="Closed",H86="Declined",H86="Archived"))),"REVIEW STOP STATUS","OK")))))))</f>
        <v/>
      </c>
    </row>
    <row r="87" ht="34" customHeight="1">
      <c r="A87" s="3" t="n"/>
      <c r="B87" s="6" t="n"/>
      <c r="C87" s="3" t="n"/>
      <c r="D87" s="3" t="n"/>
      <c r="E87" s="3" t="n"/>
      <c r="F87" s="6" t="n"/>
      <c r="G87" s="3" t="n"/>
      <c r="H87" s="3" t="n"/>
      <c r="I87" s="6" t="n"/>
      <c r="J87" s="3" t="n"/>
      <c r="K87" s="6" t="n"/>
      <c r="L87" s="6" t="n"/>
      <c r="M87" s="6" t="n"/>
      <c r="N87" s="3" t="n"/>
      <c r="O87" s="6" t="n"/>
      <c r="P87" s="3" t="n"/>
      <c r="Q87" s="3" t="n"/>
      <c r="R87" s="7">
        <f>IF(OR(A87="",B87="",F87=""),"",IF(F87&lt;B87,"CHECK",(F87-B87)*24))</f>
        <v/>
      </c>
      <c r="S87" s="3">
        <f>IF(A87="","",IF(Q87="Stop","STOP",IF(OR(H87="Closed",H87="Declined",H87="Archived"),"CLOSED",IF(OR(K87="",'Cohort review'!$B$4=""),"",IF(K87&lt;'Cohort review'!$B$4+1,"DUE","PLANNED")))))</f>
        <v/>
      </c>
      <c r="T87" s="3">
        <f>IF(A87="","",IF(COUNTIF($A$2:$A$251,A87)&gt;1,"DUPLICATE ID",IF(OR(B87="",C87="",D87="",H87=""),"MISSING CORE",IF(AND(F87&lt;&gt;"",F87&lt;B87),"REPLY BEFORE INQUIRY",IF(AND(L87&lt;&gt;"",L87&lt;B87),"BOOKED BEFORE INQUIRY",IF(AND(OR(H87="Tour booked",H87="Tour attended"),OR(L87="",M87="")),"MISSING TOUR DATES",IF(AND(Q87="Stop",NOT(OR(H87="Closed",H87="Declined",H87="Archived"))),"REVIEW STOP STATUS","OK")))))))</f>
        <v/>
      </c>
    </row>
    <row r="88" ht="34" customHeight="1">
      <c r="A88" s="2" t="n"/>
      <c r="B88" s="4" t="n"/>
      <c r="C88" s="2" t="n"/>
      <c r="D88" s="2" t="n"/>
      <c r="E88" s="2" t="n"/>
      <c r="F88" s="4" t="n"/>
      <c r="G88" s="2" t="n"/>
      <c r="H88" s="2" t="n"/>
      <c r="I88" s="4" t="n"/>
      <c r="J88" s="2" t="n"/>
      <c r="K88" s="4" t="n"/>
      <c r="L88" s="4" t="n"/>
      <c r="M88" s="4" t="n"/>
      <c r="N88" s="2" t="n"/>
      <c r="O88" s="4" t="n"/>
      <c r="P88" s="2" t="n"/>
      <c r="Q88" s="2" t="n"/>
      <c r="R88" s="5">
        <f>IF(OR(A88="",B88="",F88=""),"",IF(F88&lt;B88,"CHECK",(F88-B88)*24))</f>
        <v/>
      </c>
      <c r="S88" s="2">
        <f>IF(A88="","",IF(Q88="Stop","STOP",IF(OR(H88="Closed",H88="Declined",H88="Archived"),"CLOSED",IF(OR(K88="",'Cohort review'!$B$4=""),"",IF(K88&lt;'Cohort review'!$B$4+1,"DUE","PLANNED")))))</f>
        <v/>
      </c>
      <c r="T88" s="2">
        <f>IF(A88="","",IF(COUNTIF($A$2:$A$251,A88)&gt;1,"DUPLICATE ID",IF(OR(B88="",C88="",D88="",H88=""),"MISSING CORE",IF(AND(F88&lt;&gt;"",F88&lt;B88),"REPLY BEFORE INQUIRY",IF(AND(L88&lt;&gt;"",L88&lt;B88),"BOOKED BEFORE INQUIRY",IF(AND(OR(H88="Tour booked",H88="Tour attended"),OR(L88="",M88="")),"MISSING TOUR DATES",IF(AND(Q88="Stop",NOT(OR(H88="Closed",H88="Declined",H88="Archived"))),"REVIEW STOP STATUS","OK")))))))</f>
        <v/>
      </c>
    </row>
    <row r="89" ht="34" customHeight="1">
      <c r="A89" s="3" t="n"/>
      <c r="B89" s="6" t="n"/>
      <c r="C89" s="3" t="n"/>
      <c r="D89" s="3" t="n"/>
      <c r="E89" s="3" t="n"/>
      <c r="F89" s="6" t="n"/>
      <c r="G89" s="3" t="n"/>
      <c r="H89" s="3" t="n"/>
      <c r="I89" s="6" t="n"/>
      <c r="J89" s="3" t="n"/>
      <c r="K89" s="6" t="n"/>
      <c r="L89" s="6" t="n"/>
      <c r="M89" s="6" t="n"/>
      <c r="N89" s="3" t="n"/>
      <c r="O89" s="6" t="n"/>
      <c r="P89" s="3" t="n"/>
      <c r="Q89" s="3" t="n"/>
      <c r="R89" s="7">
        <f>IF(OR(A89="",B89="",F89=""),"",IF(F89&lt;B89,"CHECK",(F89-B89)*24))</f>
        <v/>
      </c>
      <c r="S89" s="3">
        <f>IF(A89="","",IF(Q89="Stop","STOP",IF(OR(H89="Closed",H89="Declined",H89="Archived"),"CLOSED",IF(OR(K89="",'Cohort review'!$B$4=""),"",IF(K89&lt;'Cohort review'!$B$4+1,"DUE","PLANNED")))))</f>
        <v/>
      </c>
      <c r="T89" s="3">
        <f>IF(A89="","",IF(COUNTIF($A$2:$A$251,A89)&gt;1,"DUPLICATE ID",IF(OR(B89="",C89="",D89="",H89=""),"MISSING CORE",IF(AND(F89&lt;&gt;"",F89&lt;B89),"REPLY BEFORE INQUIRY",IF(AND(L89&lt;&gt;"",L89&lt;B89),"BOOKED BEFORE INQUIRY",IF(AND(OR(H89="Tour booked",H89="Tour attended"),OR(L89="",M89="")),"MISSING TOUR DATES",IF(AND(Q89="Stop",NOT(OR(H89="Closed",H89="Declined",H89="Archived"))),"REVIEW STOP STATUS","OK")))))))</f>
        <v/>
      </c>
    </row>
    <row r="90" ht="34" customHeight="1">
      <c r="A90" s="2" t="n"/>
      <c r="B90" s="4" t="n"/>
      <c r="C90" s="2" t="n"/>
      <c r="D90" s="2" t="n"/>
      <c r="E90" s="2" t="n"/>
      <c r="F90" s="4" t="n"/>
      <c r="G90" s="2" t="n"/>
      <c r="H90" s="2" t="n"/>
      <c r="I90" s="4" t="n"/>
      <c r="J90" s="2" t="n"/>
      <c r="K90" s="4" t="n"/>
      <c r="L90" s="4" t="n"/>
      <c r="M90" s="4" t="n"/>
      <c r="N90" s="2" t="n"/>
      <c r="O90" s="4" t="n"/>
      <c r="P90" s="2" t="n"/>
      <c r="Q90" s="2" t="n"/>
      <c r="R90" s="5">
        <f>IF(OR(A90="",B90="",F90=""),"",IF(F90&lt;B90,"CHECK",(F90-B90)*24))</f>
        <v/>
      </c>
      <c r="S90" s="2">
        <f>IF(A90="","",IF(Q90="Stop","STOP",IF(OR(H90="Closed",H90="Declined",H90="Archived"),"CLOSED",IF(OR(K90="",'Cohort review'!$B$4=""),"",IF(K90&lt;'Cohort review'!$B$4+1,"DUE","PLANNED")))))</f>
        <v/>
      </c>
      <c r="T90" s="2">
        <f>IF(A90="","",IF(COUNTIF($A$2:$A$251,A90)&gt;1,"DUPLICATE ID",IF(OR(B90="",C90="",D90="",H90=""),"MISSING CORE",IF(AND(F90&lt;&gt;"",F90&lt;B90),"REPLY BEFORE INQUIRY",IF(AND(L90&lt;&gt;"",L90&lt;B90),"BOOKED BEFORE INQUIRY",IF(AND(OR(H90="Tour booked",H90="Tour attended"),OR(L90="",M90="")),"MISSING TOUR DATES",IF(AND(Q90="Stop",NOT(OR(H90="Closed",H90="Declined",H90="Archived"))),"REVIEW STOP STATUS","OK")))))))</f>
        <v/>
      </c>
    </row>
    <row r="91" ht="34" customHeight="1">
      <c r="A91" s="3" t="n"/>
      <c r="B91" s="6" t="n"/>
      <c r="C91" s="3" t="n"/>
      <c r="D91" s="3" t="n"/>
      <c r="E91" s="3" t="n"/>
      <c r="F91" s="6" t="n"/>
      <c r="G91" s="3" t="n"/>
      <c r="H91" s="3" t="n"/>
      <c r="I91" s="6" t="n"/>
      <c r="J91" s="3" t="n"/>
      <c r="K91" s="6" t="n"/>
      <c r="L91" s="6" t="n"/>
      <c r="M91" s="6" t="n"/>
      <c r="N91" s="3" t="n"/>
      <c r="O91" s="6" t="n"/>
      <c r="P91" s="3" t="n"/>
      <c r="Q91" s="3" t="n"/>
      <c r="R91" s="7">
        <f>IF(OR(A91="",B91="",F91=""),"",IF(F91&lt;B91,"CHECK",(F91-B91)*24))</f>
        <v/>
      </c>
      <c r="S91" s="3">
        <f>IF(A91="","",IF(Q91="Stop","STOP",IF(OR(H91="Closed",H91="Declined",H91="Archived"),"CLOSED",IF(OR(K91="",'Cohort review'!$B$4=""),"",IF(K91&lt;'Cohort review'!$B$4+1,"DUE","PLANNED")))))</f>
        <v/>
      </c>
      <c r="T91" s="3">
        <f>IF(A91="","",IF(COUNTIF($A$2:$A$251,A91)&gt;1,"DUPLICATE ID",IF(OR(B91="",C91="",D91="",H91=""),"MISSING CORE",IF(AND(F91&lt;&gt;"",F91&lt;B91),"REPLY BEFORE INQUIRY",IF(AND(L91&lt;&gt;"",L91&lt;B91),"BOOKED BEFORE INQUIRY",IF(AND(OR(H91="Tour booked",H91="Tour attended"),OR(L91="",M91="")),"MISSING TOUR DATES",IF(AND(Q91="Stop",NOT(OR(H91="Closed",H91="Declined",H91="Archived"))),"REVIEW STOP STATUS","OK")))))))</f>
        <v/>
      </c>
    </row>
    <row r="92" ht="34" customHeight="1">
      <c r="A92" s="2" t="n"/>
      <c r="B92" s="4" t="n"/>
      <c r="C92" s="2" t="n"/>
      <c r="D92" s="2" t="n"/>
      <c r="E92" s="2" t="n"/>
      <c r="F92" s="4" t="n"/>
      <c r="G92" s="2" t="n"/>
      <c r="H92" s="2" t="n"/>
      <c r="I92" s="4" t="n"/>
      <c r="J92" s="2" t="n"/>
      <c r="K92" s="4" t="n"/>
      <c r="L92" s="4" t="n"/>
      <c r="M92" s="4" t="n"/>
      <c r="N92" s="2" t="n"/>
      <c r="O92" s="4" t="n"/>
      <c r="P92" s="2" t="n"/>
      <c r="Q92" s="2" t="n"/>
      <c r="R92" s="5">
        <f>IF(OR(A92="",B92="",F92=""),"",IF(F92&lt;B92,"CHECK",(F92-B92)*24))</f>
        <v/>
      </c>
      <c r="S92" s="2">
        <f>IF(A92="","",IF(Q92="Stop","STOP",IF(OR(H92="Closed",H92="Declined",H92="Archived"),"CLOSED",IF(OR(K92="",'Cohort review'!$B$4=""),"",IF(K92&lt;'Cohort review'!$B$4+1,"DUE","PLANNED")))))</f>
        <v/>
      </c>
      <c r="T92" s="2">
        <f>IF(A92="","",IF(COUNTIF($A$2:$A$251,A92)&gt;1,"DUPLICATE ID",IF(OR(B92="",C92="",D92="",H92=""),"MISSING CORE",IF(AND(F92&lt;&gt;"",F92&lt;B92),"REPLY BEFORE INQUIRY",IF(AND(L92&lt;&gt;"",L92&lt;B92),"BOOKED BEFORE INQUIRY",IF(AND(OR(H92="Tour booked",H92="Tour attended"),OR(L92="",M92="")),"MISSING TOUR DATES",IF(AND(Q92="Stop",NOT(OR(H92="Closed",H92="Declined",H92="Archived"))),"REVIEW STOP STATUS","OK")))))))</f>
        <v/>
      </c>
    </row>
    <row r="93" ht="34" customHeight="1">
      <c r="A93" s="3" t="n"/>
      <c r="B93" s="6" t="n"/>
      <c r="C93" s="3" t="n"/>
      <c r="D93" s="3" t="n"/>
      <c r="E93" s="3" t="n"/>
      <c r="F93" s="6" t="n"/>
      <c r="G93" s="3" t="n"/>
      <c r="H93" s="3" t="n"/>
      <c r="I93" s="6" t="n"/>
      <c r="J93" s="3" t="n"/>
      <c r="K93" s="6" t="n"/>
      <c r="L93" s="6" t="n"/>
      <c r="M93" s="6" t="n"/>
      <c r="N93" s="3" t="n"/>
      <c r="O93" s="6" t="n"/>
      <c r="P93" s="3" t="n"/>
      <c r="Q93" s="3" t="n"/>
      <c r="R93" s="7">
        <f>IF(OR(A93="",B93="",F93=""),"",IF(F93&lt;B93,"CHECK",(F93-B93)*24))</f>
        <v/>
      </c>
      <c r="S93" s="3">
        <f>IF(A93="","",IF(Q93="Stop","STOP",IF(OR(H93="Closed",H93="Declined",H93="Archived"),"CLOSED",IF(OR(K93="",'Cohort review'!$B$4=""),"",IF(K93&lt;'Cohort review'!$B$4+1,"DUE","PLANNED")))))</f>
        <v/>
      </c>
      <c r="T93" s="3">
        <f>IF(A93="","",IF(COUNTIF($A$2:$A$251,A93)&gt;1,"DUPLICATE ID",IF(OR(B93="",C93="",D93="",H93=""),"MISSING CORE",IF(AND(F93&lt;&gt;"",F93&lt;B93),"REPLY BEFORE INQUIRY",IF(AND(L93&lt;&gt;"",L93&lt;B93),"BOOKED BEFORE INQUIRY",IF(AND(OR(H93="Tour booked",H93="Tour attended"),OR(L93="",M93="")),"MISSING TOUR DATES",IF(AND(Q93="Stop",NOT(OR(H93="Closed",H93="Declined",H93="Archived"))),"REVIEW STOP STATUS","OK")))))))</f>
        <v/>
      </c>
    </row>
    <row r="94" ht="34" customHeight="1">
      <c r="A94" s="2" t="n"/>
      <c r="B94" s="4" t="n"/>
      <c r="C94" s="2" t="n"/>
      <c r="D94" s="2" t="n"/>
      <c r="E94" s="2" t="n"/>
      <c r="F94" s="4" t="n"/>
      <c r="G94" s="2" t="n"/>
      <c r="H94" s="2" t="n"/>
      <c r="I94" s="4" t="n"/>
      <c r="J94" s="2" t="n"/>
      <c r="K94" s="4" t="n"/>
      <c r="L94" s="4" t="n"/>
      <c r="M94" s="4" t="n"/>
      <c r="N94" s="2" t="n"/>
      <c r="O94" s="4" t="n"/>
      <c r="P94" s="2" t="n"/>
      <c r="Q94" s="2" t="n"/>
      <c r="R94" s="5">
        <f>IF(OR(A94="",B94="",F94=""),"",IF(F94&lt;B94,"CHECK",(F94-B94)*24))</f>
        <v/>
      </c>
      <c r="S94" s="2">
        <f>IF(A94="","",IF(Q94="Stop","STOP",IF(OR(H94="Closed",H94="Declined",H94="Archived"),"CLOSED",IF(OR(K94="",'Cohort review'!$B$4=""),"",IF(K94&lt;'Cohort review'!$B$4+1,"DUE","PLANNED")))))</f>
        <v/>
      </c>
      <c r="T94" s="2">
        <f>IF(A94="","",IF(COUNTIF($A$2:$A$251,A94)&gt;1,"DUPLICATE ID",IF(OR(B94="",C94="",D94="",H94=""),"MISSING CORE",IF(AND(F94&lt;&gt;"",F94&lt;B94),"REPLY BEFORE INQUIRY",IF(AND(L94&lt;&gt;"",L94&lt;B94),"BOOKED BEFORE INQUIRY",IF(AND(OR(H94="Tour booked",H94="Tour attended"),OR(L94="",M94="")),"MISSING TOUR DATES",IF(AND(Q94="Stop",NOT(OR(H94="Closed",H94="Declined",H94="Archived"))),"REVIEW STOP STATUS","OK")))))))</f>
        <v/>
      </c>
    </row>
    <row r="95" ht="34" customHeight="1">
      <c r="A95" s="3" t="n"/>
      <c r="B95" s="6" t="n"/>
      <c r="C95" s="3" t="n"/>
      <c r="D95" s="3" t="n"/>
      <c r="E95" s="3" t="n"/>
      <c r="F95" s="6" t="n"/>
      <c r="G95" s="3" t="n"/>
      <c r="H95" s="3" t="n"/>
      <c r="I95" s="6" t="n"/>
      <c r="J95" s="3" t="n"/>
      <c r="K95" s="6" t="n"/>
      <c r="L95" s="6" t="n"/>
      <c r="M95" s="6" t="n"/>
      <c r="N95" s="3" t="n"/>
      <c r="O95" s="6" t="n"/>
      <c r="P95" s="3" t="n"/>
      <c r="Q95" s="3" t="n"/>
      <c r="R95" s="7">
        <f>IF(OR(A95="",B95="",F95=""),"",IF(F95&lt;B95,"CHECK",(F95-B95)*24))</f>
        <v/>
      </c>
      <c r="S95" s="3">
        <f>IF(A95="","",IF(Q95="Stop","STOP",IF(OR(H95="Closed",H95="Declined",H95="Archived"),"CLOSED",IF(OR(K95="",'Cohort review'!$B$4=""),"",IF(K95&lt;'Cohort review'!$B$4+1,"DUE","PLANNED")))))</f>
        <v/>
      </c>
      <c r="T95" s="3">
        <f>IF(A95="","",IF(COUNTIF($A$2:$A$251,A95)&gt;1,"DUPLICATE ID",IF(OR(B95="",C95="",D95="",H95=""),"MISSING CORE",IF(AND(F95&lt;&gt;"",F95&lt;B95),"REPLY BEFORE INQUIRY",IF(AND(L95&lt;&gt;"",L95&lt;B95),"BOOKED BEFORE INQUIRY",IF(AND(OR(H95="Tour booked",H95="Tour attended"),OR(L95="",M95="")),"MISSING TOUR DATES",IF(AND(Q95="Stop",NOT(OR(H95="Closed",H95="Declined",H95="Archived"))),"REVIEW STOP STATUS","OK")))))))</f>
        <v/>
      </c>
    </row>
    <row r="96" ht="34" customHeight="1">
      <c r="A96" s="2" t="n"/>
      <c r="B96" s="4" t="n"/>
      <c r="C96" s="2" t="n"/>
      <c r="D96" s="2" t="n"/>
      <c r="E96" s="2" t="n"/>
      <c r="F96" s="4" t="n"/>
      <c r="G96" s="2" t="n"/>
      <c r="H96" s="2" t="n"/>
      <c r="I96" s="4" t="n"/>
      <c r="J96" s="2" t="n"/>
      <c r="K96" s="4" t="n"/>
      <c r="L96" s="4" t="n"/>
      <c r="M96" s="4" t="n"/>
      <c r="N96" s="2" t="n"/>
      <c r="O96" s="4" t="n"/>
      <c r="P96" s="2" t="n"/>
      <c r="Q96" s="2" t="n"/>
      <c r="R96" s="5">
        <f>IF(OR(A96="",B96="",F96=""),"",IF(F96&lt;B96,"CHECK",(F96-B96)*24))</f>
        <v/>
      </c>
      <c r="S96" s="2">
        <f>IF(A96="","",IF(Q96="Stop","STOP",IF(OR(H96="Closed",H96="Declined",H96="Archived"),"CLOSED",IF(OR(K96="",'Cohort review'!$B$4=""),"",IF(K96&lt;'Cohort review'!$B$4+1,"DUE","PLANNED")))))</f>
        <v/>
      </c>
      <c r="T96" s="2">
        <f>IF(A96="","",IF(COUNTIF($A$2:$A$251,A96)&gt;1,"DUPLICATE ID",IF(OR(B96="",C96="",D96="",H96=""),"MISSING CORE",IF(AND(F96&lt;&gt;"",F96&lt;B96),"REPLY BEFORE INQUIRY",IF(AND(L96&lt;&gt;"",L96&lt;B96),"BOOKED BEFORE INQUIRY",IF(AND(OR(H96="Tour booked",H96="Tour attended"),OR(L96="",M96="")),"MISSING TOUR DATES",IF(AND(Q96="Stop",NOT(OR(H96="Closed",H96="Declined",H96="Archived"))),"REVIEW STOP STATUS","OK")))))))</f>
        <v/>
      </c>
    </row>
    <row r="97" ht="34" customHeight="1">
      <c r="A97" s="3" t="n"/>
      <c r="B97" s="6" t="n"/>
      <c r="C97" s="3" t="n"/>
      <c r="D97" s="3" t="n"/>
      <c r="E97" s="3" t="n"/>
      <c r="F97" s="6" t="n"/>
      <c r="G97" s="3" t="n"/>
      <c r="H97" s="3" t="n"/>
      <c r="I97" s="6" t="n"/>
      <c r="J97" s="3" t="n"/>
      <c r="K97" s="6" t="n"/>
      <c r="L97" s="6" t="n"/>
      <c r="M97" s="6" t="n"/>
      <c r="N97" s="3" t="n"/>
      <c r="O97" s="6" t="n"/>
      <c r="P97" s="3" t="n"/>
      <c r="Q97" s="3" t="n"/>
      <c r="R97" s="7">
        <f>IF(OR(A97="",B97="",F97=""),"",IF(F97&lt;B97,"CHECK",(F97-B97)*24))</f>
        <v/>
      </c>
      <c r="S97" s="3">
        <f>IF(A97="","",IF(Q97="Stop","STOP",IF(OR(H97="Closed",H97="Declined",H97="Archived"),"CLOSED",IF(OR(K97="",'Cohort review'!$B$4=""),"",IF(K97&lt;'Cohort review'!$B$4+1,"DUE","PLANNED")))))</f>
        <v/>
      </c>
      <c r="T97" s="3">
        <f>IF(A97="","",IF(COUNTIF($A$2:$A$251,A97)&gt;1,"DUPLICATE ID",IF(OR(B97="",C97="",D97="",H97=""),"MISSING CORE",IF(AND(F97&lt;&gt;"",F97&lt;B97),"REPLY BEFORE INQUIRY",IF(AND(L97&lt;&gt;"",L97&lt;B97),"BOOKED BEFORE INQUIRY",IF(AND(OR(H97="Tour booked",H97="Tour attended"),OR(L97="",M97="")),"MISSING TOUR DATES",IF(AND(Q97="Stop",NOT(OR(H97="Closed",H97="Declined",H97="Archived"))),"REVIEW STOP STATUS","OK")))))))</f>
        <v/>
      </c>
    </row>
    <row r="98" ht="34" customHeight="1">
      <c r="A98" s="2" t="n"/>
      <c r="B98" s="4" t="n"/>
      <c r="C98" s="2" t="n"/>
      <c r="D98" s="2" t="n"/>
      <c r="E98" s="2" t="n"/>
      <c r="F98" s="4" t="n"/>
      <c r="G98" s="2" t="n"/>
      <c r="H98" s="2" t="n"/>
      <c r="I98" s="4" t="n"/>
      <c r="J98" s="2" t="n"/>
      <c r="K98" s="4" t="n"/>
      <c r="L98" s="4" t="n"/>
      <c r="M98" s="4" t="n"/>
      <c r="N98" s="2" t="n"/>
      <c r="O98" s="4" t="n"/>
      <c r="P98" s="2" t="n"/>
      <c r="Q98" s="2" t="n"/>
      <c r="R98" s="5">
        <f>IF(OR(A98="",B98="",F98=""),"",IF(F98&lt;B98,"CHECK",(F98-B98)*24))</f>
        <v/>
      </c>
      <c r="S98" s="2">
        <f>IF(A98="","",IF(Q98="Stop","STOP",IF(OR(H98="Closed",H98="Declined",H98="Archived"),"CLOSED",IF(OR(K98="",'Cohort review'!$B$4=""),"",IF(K98&lt;'Cohort review'!$B$4+1,"DUE","PLANNED")))))</f>
        <v/>
      </c>
      <c r="T98" s="2">
        <f>IF(A98="","",IF(COUNTIF($A$2:$A$251,A98)&gt;1,"DUPLICATE ID",IF(OR(B98="",C98="",D98="",H98=""),"MISSING CORE",IF(AND(F98&lt;&gt;"",F98&lt;B98),"REPLY BEFORE INQUIRY",IF(AND(L98&lt;&gt;"",L98&lt;B98),"BOOKED BEFORE INQUIRY",IF(AND(OR(H98="Tour booked",H98="Tour attended"),OR(L98="",M98="")),"MISSING TOUR DATES",IF(AND(Q98="Stop",NOT(OR(H98="Closed",H98="Declined",H98="Archived"))),"REVIEW STOP STATUS","OK")))))))</f>
        <v/>
      </c>
    </row>
    <row r="99" ht="34" customHeight="1">
      <c r="A99" s="3" t="n"/>
      <c r="B99" s="6" t="n"/>
      <c r="C99" s="3" t="n"/>
      <c r="D99" s="3" t="n"/>
      <c r="E99" s="3" t="n"/>
      <c r="F99" s="6" t="n"/>
      <c r="G99" s="3" t="n"/>
      <c r="H99" s="3" t="n"/>
      <c r="I99" s="6" t="n"/>
      <c r="J99" s="3" t="n"/>
      <c r="K99" s="6" t="n"/>
      <c r="L99" s="6" t="n"/>
      <c r="M99" s="6" t="n"/>
      <c r="N99" s="3" t="n"/>
      <c r="O99" s="6" t="n"/>
      <c r="P99" s="3" t="n"/>
      <c r="Q99" s="3" t="n"/>
      <c r="R99" s="7">
        <f>IF(OR(A99="",B99="",F99=""),"",IF(F99&lt;B99,"CHECK",(F99-B99)*24))</f>
        <v/>
      </c>
      <c r="S99" s="3">
        <f>IF(A99="","",IF(Q99="Stop","STOP",IF(OR(H99="Closed",H99="Declined",H99="Archived"),"CLOSED",IF(OR(K99="",'Cohort review'!$B$4=""),"",IF(K99&lt;'Cohort review'!$B$4+1,"DUE","PLANNED")))))</f>
        <v/>
      </c>
      <c r="T99" s="3">
        <f>IF(A99="","",IF(COUNTIF($A$2:$A$251,A99)&gt;1,"DUPLICATE ID",IF(OR(B99="",C99="",D99="",H99=""),"MISSING CORE",IF(AND(F99&lt;&gt;"",F99&lt;B99),"REPLY BEFORE INQUIRY",IF(AND(L99&lt;&gt;"",L99&lt;B99),"BOOKED BEFORE INQUIRY",IF(AND(OR(H99="Tour booked",H99="Tour attended"),OR(L99="",M99="")),"MISSING TOUR DATES",IF(AND(Q99="Stop",NOT(OR(H99="Closed",H99="Declined",H99="Archived"))),"REVIEW STOP STATUS","OK")))))))</f>
        <v/>
      </c>
    </row>
    <row r="100" ht="34" customHeight="1">
      <c r="A100" s="2" t="n"/>
      <c r="B100" s="4" t="n"/>
      <c r="C100" s="2" t="n"/>
      <c r="D100" s="2" t="n"/>
      <c r="E100" s="2" t="n"/>
      <c r="F100" s="4" t="n"/>
      <c r="G100" s="2" t="n"/>
      <c r="H100" s="2" t="n"/>
      <c r="I100" s="4" t="n"/>
      <c r="J100" s="2" t="n"/>
      <c r="K100" s="4" t="n"/>
      <c r="L100" s="4" t="n"/>
      <c r="M100" s="4" t="n"/>
      <c r="N100" s="2" t="n"/>
      <c r="O100" s="4" t="n"/>
      <c r="P100" s="2" t="n"/>
      <c r="Q100" s="2" t="n"/>
      <c r="R100" s="5">
        <f>IF(OR(A100="",B100="",F100=""),"",IF(F100&lt;B100,"CHECK",(F100-B100)*24))</f>
        <v/>
      </c>
      <c r="S100" s="2">
        <f>IF(A100="","",IF(Q100="Stop","STOP",IF(OR(H100="Closed",H100="Declined",H100="Archived"),"CLOSED",IF(OR(K100="",'Cohort review'!$B$4=""),"",IF(K100&lt;'Cohort review'!$B$4+1,"DUE","PLANNED")))))</f>
        <v/>
      </c>
      <c r="T100" s="2">
        <f>IF(A100="","",IF(COUNTIF($A$2:$A$251,A100)&gt;1,"DUPLICATE ID",IF(OR(B100="",C100="",D100="",H100=""),"MISSING CORE",IF(AND(F100&lt;&gt;"",F100&lt;B100),"REPLY BEFORE INQUIRY",IF(AND(L100&lt;&gt;"",L100&lt;B100),"BOOKED BEFORE INQUIRY",IF(AND(OR(H100="Tour booked",H100="Tour attended"),OR(L100="",M100="")),"MISSING TOUR DATES",IF(AND(Q100="Stop",NOT(OR(H100="Closed",H100="Declined",H100="Archived"))),"REVIEW STOP STATUS","OK")))))))</f>
        <v/>
      </c>
    </row>
    <row r="101" ht="34" customHeight="1">
      <c r="A101" s="3" t="n"/>
      <c r="B101" s="6" t="n"/>
      <c r="C101" s="3" t="n"/>
      <c r="D101" s="3" t="n"/>
      <c r="E101" s="3" t="n"/>
      <c r="F101" s="6" t="n"/>
      <c r="G101" s="3" t="n"/>
      <c r="H101" s="3" t="n"/>
      <c r="I101" s="6" t="n"/>
      <c r="J101" s="3" t="n"/>
      <c r="K101" s="6" t="n"/>
      <c r="L101" s="6" t="n"/>
      <c r="M101" s="6" t="n"/>
      <c r="N101" s="3" t="n"/>
      <c r="O101" s="6" t="n"/>
      <c r="P101" s="3" t="n"/>
      <c r="Q101" s="3" t="n"/>
      <c r="R101" s="7">
        <f>IF(OR(A101="",B101="",F101=""),"",IF(F101&lt;B101,"CHECK",(F101-B101)*24))</f>
        <v/>
      </c>
      <c r="S101" s="3">
        <f>IF(A101="","",IF(Q101="Stop","STOP",IF(OR(H101="Closed",H101="Declined",H101="Archived"),"CLOSED",IF(OR(K101="",'Cohort review'!$B$4=""),"",IF(K101&lt;'Cohort review'!$B$4+1,"DUE","PLANNED")))))</f>
        <v/>
      </c>
      <c r="T101" s="3">
        <f>IF(A101="","",IF(COUNTIF($A$2:$A$251,A101)&gt;1,"DUPLICATE ID",IF(OR(B101="",C101="",D101="",H101=""),"MISSING CORE",IF(AND(F101&lt;&gt;"",F101&lt;B101),"REPLY BEFORE INQUIRY",IF(AND(L101&lt;&gt;"",L101&lt;B101),"BOOKED BEFORE INQUIRY",IF(AND(OR(H101="Tour booked",H101="Tour attended"),OR(L101="",M101="")),"MISSING TOUR DATES",IF(AND(Q101="Stop",NOT(OR(H101="Closed",H101="Declined",H101="Archived"))),"REVIEW STOP STATUS","OK")))))))</f>
        <v/>
      </c>
    </row>
    <row r="102" ht="34" customHeight="1">
      <c r="A102" s="2" t="n"/>
      <c r="B102" s="4" t="n"/>
      <c r="C102" s="2" t="n"/>
      <c r="D102" s="2" t="n"/>
      <c r="E102" s="2" t="n"/>
      <c r="F102" s="4" t="n"/>
      <c r="G102" s="2" t="n"/>
      <c r="H102" s="2" t="n"/>
      <c r="I102" s="4" t="n"/>
      <c r="J102" s="2" t="n"/>
      <c r="K102" s="4" t="n"/>
      <c r="L102" s="4" t="n"/>
      <c r="M102" s="4" t="n"/>
      <c r="N102" s="2" t="n"/>
      <c r="O102" s="4" t="n"/>
      <c r="P102" s="2" t="n"/>
      <c r="Q102" s="2" t="n"/>
      <c r="R102" s="5">
        <f>IF(OR(A102="",B102="",F102=""),"",IF(F102&lt;B102,"CHECK",(F102-B102)*24))</f>
        <v/>
      </c>
      <c r="S102" s="2">
        <f>IF(A102="","",IF(Q102="Stop","STOP",IF(OR(H102="Closed",H102="Declined",H102="Archived"),"CLOSED",IF(OR(K102="",'Cohort review'!$B$4=""),"",IF(K102&lt;'Cohort review'!$B$4+1,"DUE","PLANNED")))))</f>
        <v/>
      </c>
      <c r="T102" s="2">
        <f>IF(A102="","",IF(COUNTIF($A$2:$A$251,A102)&gt;1,"DUPLICATE ID",IF(OR(B102="",C102="",D102="",H102=""),"MISSING CORE",IF(AND(F102&lt;&gt;"",F102&lt;B102),"REPLY BEFORE INQUIRY",IF(AND(L102&lt;&gt;"",L102&lt;B102),"BOOKED BEFORE INQUIRY",IF(AND(OR(H102="Tour booked",H102="Tour attended"),OR(L102="",M102="")),"MISSING TOUR DATES",IF(AND(Q102="Stop",NOT(OR(H102="Closed",H102="Declined",H102="Archived"))),"REVIEW STOP STATUS","OK")))))))</f>
        <v/>
      </c>
    </row>
    <row r="103" ht="34" customHeight="1">
      <c r="A103" s="3" t="n"/>
      <c r="B103" s="6" t="n"/>
      <c r="C103" s="3" t="n"/>
      <c r="D103" s="3" t="n"/>
      <c r="E103" s="3" t="n"/>
      <c r="F103" s="6" t="n"/>
      <c r="G103" s="3" t="n"/>
      <c r="H103" s="3" t="n"/>
      <c r="I103" s="6" t="n"/>
      <c r="J103" s="3" t="n"/>
      <c r="K103" s="6" t="n"/>
      <c r="L103" s="6" t="n"/>
      <c r="M103" s="6" t="n"/>
      <c r="N103" s="3" t="n"/>
      <c r="O103" s="6" t="n"/>
      <c r="P103" s="3" t="n"/>
      <c r="Q103" s="3" t="n"/>
      <c r="R103" s="7">
        <f>IF(OR(A103="",B103="",F103=""),"",IF(F103&lt;B103,"CHECK",(F103-B103)*24))</f>
        <v/>
      </c>
      <c r="S103" s="3">
        <f>IF(A103="","",IF(Q103="Stop","STOP",IF(OR(H103="Closed",H103="Declined",H103="Archived"),"CLOSED",IF(OR(K103="",'Cohort review'!$B$4=""),"",IF(K103&lt;'Cohort review'!$B$4+1,"DUE","PLANNED")))))</f>
        <v/>
      </c>
      <c r="T103" s="3">
        <f>IF(A103="","",IF(COUNTIF($A$2:$A$251,A103)&gt;1,"DUPLICATE ID",IF(OR(B103="",C103="",D103="",H103=""),"MISSING CORE",IF(AND(F103&lt;&gt;"",F103&lt;B103),"REPLY BEFORE INQUIRY",IF(AND(L103&lt;&gt;"",L103&lt;B103),"BOOKED BEFORE INQUIRY",IF(AND(OR(H103="Tour booked",H103="Tour attended"),OR(L103="",M103="")),"MISSING TOUR DATES",IF(AND(Q103="Stop",NOT(OR(H103="Closed",H103="Declined",H103="Archived"))),"REVIEW STOP STATUS","OK")))))))</f>
        <v/>
      </c>
    </row>
    <row r="104" ht="34" customHeight="1">
      <c r="A104" s="2" t="n"/>
      <c r="B104" s="4" t="n"/>
      <c r="C104" s="2" t="n"/>
      <c r="D104" s="2" t="n"/>
      <c r="E104" s="2" t="n"/>
      <c r="F104" s="4" t="n"/>
      <c r="G104" s="2" t="n"/>
      <c r="H104" s="2" t="n"/>
      <c r="I104" s="4" t="n"/>
      <c r="J104" s="2" t="n"/>
      <c r="K104" s="4" t="n"/>
      <c r="L104" s="4" t="n"/>
      <c r="M104" s="4" t="n"/>
      <c r="N104" s="2" t="n"/>
      <c r="O104" s="4" t="n"/>
      <c r="P104" s="2" t="n"/>
      <c r="Q104" s="2" t="n"/>
      <c r="R104" s="5">
        <f>IF(OR(A104="",B104="",F104=""),"",IF(F104&lt;B104,"CHECK",(F104-B104)*24))</f>
        <v/>
      </c>
      <c r="S104" s="2">
        <f>IF(A104="","",IF(Q104="Stop","STOP",IF(OR(H104="Closed",H104="Declined",H104="Archived"),"CLOSED",IF(OR(K104="",'Cohort review'!$B$4=""),"",IF(K104&lt;'Cohort review'!$B$4+1,"DUE","PLANNED")))))</f>
        <v/>
      </c>
      <c r="T104" s="2">
        <f>IF(A104="","",IF(COUNTIF($A$2:$A$251,A104)&gt;1,"DUPLICATE ID",IF(OR(B104="",C104="",D104="",H104=""),"MISSING CORE",IF(AND(F104&lt;&gt;"",F104&lt;B104),"REPLY BEFORE INQUIRY",IF(AND(L104&lt;&gt;"",L104&lt;B104),"BOOKED BEFORE INQUIRY",IF(AND(OR(H104="Tour booked",H104="Tour attended"),OR(L104="",M104="")),"MISSING TOUR DATES",IF(AND(Q104="Stop",NOT(OR(H104="Closed",H104="Declined",H104="Archived"))),"REVIEW STOP STATUS","OK")))))))</f>
        <v/>
      </c>
    </row>
    <row r="105" ht="34" customHeight="1">
      <c r="A105" s="3" t="n"/>
      <c r="B105" s="6" t="n"/>
      <c r="C105" s="3" t="n"/>
      <c r="D105" s="3" t="n"/>
      <c r="E105" s="3" t="n"/>
      <c r="F105" s="6" t="n"/>
      <c r="G105" s="3" t="n"/>
      <c r="H105" s="3" t="n"/>
      <c r="I105" s="6" t="n"/>
      <c r="J105" s="3" t="n"/>
      <c r="K105" s="6" t="n"/>
      <c r="L105" s="6" t="n"/>
      <c r="M105" s="6" t="n"/>
      <c r="N105" s="3" t="n"/>
      <c r="O105" s="6" t="n"/>
      <c r="P105" s="3" t="n"/>
      <c r="Q105" s="3" t="n"/>
      <c r="R105" s="7">
        <f>IF(OR(A105="",B105="",F105=""),"",IF(F105&lt;B105,"CHECK",(F105-B105)*24))</f>
        <v/>
      </c>
      <c r="S105" s="3">
        <f>IF(A105="","",IF(Q105="Stop","STOP",IF(OR(H105="Closed",H105="Declined",H105="Archived"),"CLOSED",IF(OR(K105="",'Cohort review'!$B$4=""),"",IF(K105&lt;'Cohort review'!$B$4+1,"DUE","PLANNED")))))</f>
        <v/>
      </c>
      <c r="T105" s="3">
        <f>IF(A105="","",IF(COUNTIF($A$2:$A$251,A105)&gt;1,"DUPLICATE ID",IF(OR(B105="",C105="",D105="",H105=""),"MISSING CORE",IF(AND(F105&lt;&gt;"",F105&lt;B105),"REPLY BEFORE INQUIRY",IF(AND(L105&lt;&gt;"",L105&lt;B105),"BOOKED BEFORE INQUIRY",IF(AND(OR(H105="Tour booked",H105="Tour attended"),OR(L105="",M105="")),"MISSING TOUR DATES",IF(AND(Q105="Stop",NOT(OR(H105="Closed",H105="Declined",H105="Archived"))),"REVIEW STOP STATUS","OK")))))))</f>
        <v/>
      </c>
    </row>
    <row r="106" ht="34" customHeight="1">
      <c r="A106" s="2" t="n"/>
      <c r="B106" s="4" t="n"/>
      <c r="C106" s="2" t="n"/>
      <c r="D106" s="2" t="n"/>
      <c r="E106" s="2" t="n"/>
      <c r="F106" s="4" t="n"/>
      <c r="G106" s="2" t="n"/>
      <c r="H106" s="2" t="n"/>
      <c r="I106" s="4" t="n"/>
      <c r="J106" s="2" t="n"/>
      <c r="K106" s="4" t="n"/>
      <c r="L106" s="4" t="n"/>
      <c r="M106" s="4" t="n"/>
      <c r="N106" s="2" t="n"/>
      <c r="O106" s="4" t="n"/>
      <c r="P106" s="2" t="n"/>
      <c r="Q106" s="2" t="n"/>
      <c r="R106" s="5">
        <f>IF(OR(A106="",B106="",F106=""),"",IF(F106&lt;B106,"CHECK",(F106-B106)*24))</f>
        <v/>
      </c>
      <c r="S106" s="2">
        <f>IF(A106="","",IF(Q106="Stop","STOP",IF(OR(H106="Closed",H106="Declined",H106="Archived"),"CLOSED",IF(OR(K106="",'Cohort review'!$B$4=""),"",IF(K106&lt;'Cohort review'!$B$4+1,"DUE","PLANNED")))))</f>
        <v/>
      </c>
      <c r="T106" s="2">
        <f>IF(A106="","",IF(COUNTIF($A$2:$A$251,A106)&gt;1,"DUPLICATE ID",IF(OR(B106="",C106="",D106="",H106=""),"MISSING CORE",IF(AND(F106&lt;&gt;"",F106&lt;B106),"REPLY BEFORE INQUIRY",IF(AND(L106&lt;&gt;"",L106&lt;B106),"BOOKED BEFORE INQUIRY",IF(AND(OR(H106="Tour booked",H106="Tour attended"),OR(L106="",M106="")),"MISSING TOUR DATES",IF(AND(Q106="Stop",NOT(OR(H106="Closed",H106="Declined",H106="Archived"))),"REVIEW STOP STATUS","OK")))))))</f>
        <v/>
      </c>
    </row>
    <row r="107" ht="34" customHeight="1">
      <c r="A107" s="3" t="n"/>
      <c r="B107" s="6" t="n"/>
      <c r="C107" s="3" t="n"/>
      <c r="D107" s="3" t="n"/>
      <c r="E107" s="3" t="n"/>
      <c r="F107" s="6" t="n"/>
      <c r="G107" s="3" t="n"/>
      <c r="H107" s="3" t="n"/>
      <c r="I107" s="6" t="n"/>
      <c r="J107" s="3" t="n"/>
      <c r="K107" s="6" t="n"/>
      <c r="L107" s="6" t="n"/>
      <c r="M107" s="6" t="n"/>
      <c r="N107" s="3" t="n"/>
      <c r="O107" s="6" t="n"/>
      <c r="P107" s="3" t="n"/>
      <c r="Q107" s="3" t="n"/>
      <c r="R107" s="7">
        <f>IF(OR(A107="",B107="",F107=""),"",IF(F107&lt;B107,"CHECK",(F107-B107)*24))</f>
        <v/>
      </c>
      <c r="S107" s="3">
        <f>IF(A107="","",IF(Q107="Stop","STOP",IF(OR(H107="Closed",H107="Declined",H107="Archived"),"CLOSED",IF(OR(K107="",'Cohort review'!$B$4=""),"",IF(K107&lt;'Cohort review'!$B$4+1,"DUE","PLANNED")))))</f>
        <v/>
      </c>
      <c r="T107" s="3">
        <f>IF(A107="","",IF(COUNTIF($A$2:$A$251,A107)&gt;1,"DUPLICATE ID",IF(OR(B107="",C107="",D107="",H107=""),"MISSING CORE",IF(AND(F107&lt;&gt;"",F107&lt;B107),"REPLY BEFORE INQUIRY",IF(AND(L107&lt;&gt;"",L107&lt;B107),"BOOKED BEFORE INQUIRY",IF(AND(OR(H107="Tour booked",H107="Tour attended"),OR(L107="",M107="")),"MISSING TOUR DATES",IF(AND(Q107="Stop",NOT(OR(H107="Closed",H107="Declined",H107="Archived"))),"REVIEW STOP STATUS","OK")))))))</f>
        <v/>
      </c>
    </row>
    <row r="108" ht="34" customHeight="1">
      <c r="A108" s="2" t="n"/>
      <c r="B108" s="4" t="n"/>
      <c r="C108" s="2" t="n"/>
      <c r="D108" s="2" t="n"/>
      <c r="E108" s="2" t="n"/>
      <c r="F108" s="4" t="n"/>
      <c r="G108" s="2" t="n"/>
      <c r="H108" s="2" t="n"/>
      <c r="I108" s="4" t="n"/>
      <c r="J108" s="2" t="n"/>
      <c r="K108" s="4" t="n"/>
      <c r="L108" s="4" t="n"/>
      <c r="M108" s="4" t="n"/>
      <c r="N108" s="2" t="n"/>
      <c r="O108" s="4" t="n"/>
      <c r="P108" s="2" t="n"/>
      <c r="Q108" s="2" t="n"/>
      <c r="R108" s="5">
        <f>IF(OR(A108="",B108="",F108=""),"",IF(F108&lt;B108,"CHECK",(F108-B108)*24))</f>
        <v/>
      </c>
      <c r="S108" s="2">
        <f>IF(A108="","",IF(Q108="Stop","STOP",IF(OR(H108="Closed",H108="Declined",H108="Archived"),"CLOSED",IF(OR(K108="",'Cohort review'!$B$4=""),"",IF(K108&lt;'Cohort review'!$B$4+1,"DUE","PLANNED")))))</f>
        <v/>
      </c>
      <c r="T108" s="2">
        <f>IF(A108="","",IF(COUNTIF($A$2:$A$251,A108)&gt;1,"DUPLICATE ID",IF(OR(B108="",C108="",D108="",H108=""),"MISSING CORE",IF(AND(F108&lt;&gt;"",F108&lt;B108),"REPLY BEFORE INQUIRY",IF(AND(L108&lt;&gt;"",L108&lt;B108),"BOOKED BEFORE INQUIRY",IF(AND(OR(H108="Tour booked",H108="Tour attended"),OR(L108="",M108="")),"MISSING TOUR DATES",IF(AND(Q108="Stop",NOT(OR(H108="Closed",H108="Declined",H108="Archived"))),"REVIEW STOP STATUS","OK")))))))</f>
        <v/>
      </c>
    </row>
    <row r="109" ht="34" customHeight="1">
      <c r="A109" s="3" t="n"/>
      <c r="B109" s="6" t="n"/>
      <c r="C109" s="3" t="n"/>
      <c r="D109" s="3" t="n"/>
      <c r="E109" s="3" t="n"/>
      <c r="F109" s="6" t="n"/>
      <c r="G109" s="3" t="n"/>
      <c r="H109" s="3" t="n"/>
      <c r="I109" s="6" t="n"/>
      <c r="J109" s="3" t="n"/>
      <c r="K109" s="6" t="n"/>
      <c r="L109" s="6" t="n"/>
      <c r="M109" s="6" t="n"/>
      <c r="N109" s="3" t="n"/>
      <c r="O109" s="6" t="n"/>
      <c r="P109" s="3" t="n"/>
      <c r="Q109" s="3" t="n"/>
      <c r="R109" s="7">
        <f>IF(OR(A109="",B109="",F109=""),"",IF(F109&lt;B109,"CHECK",(F109-B109)*24))</f>
        <v/>
      </c>
      <c r="S109" s="3">
        <f>IF(A109="","",IF(Q109="Stop","STOP",IF(OR(H109="Closed",H109="Declined",H109="Archived"),"CLOSED",IF(OR(K109="",'Cohort review'!$B$4=""),"",IF(K109&lt;'Cohort review'!$B$4+1,"DUE","PLANNED")))))</f>
        <v/>
      </c>
      <c r="T109" s="3">
        <f>IF(A109="","",IF(COUNTIF($A$2:$A$251,A109)&gt;1,"DUPLICATE ID",IF(OR(B109="",C109="",D109="",H109=""),"MISSING CORE",IF(AND(F109&lt;&gt;"",F109&lt;B109),"REPLY BEFORE INQUIRY",IF(AND(L109&lt;&gt;"",L109&lt;B109),"BOOKED BEFORE INQUIRY",IF(AND(OR(H109="Tour booked",H109="Tour attended"),OR(L109="",M109="")),"MISSING TOUR DATES",IF(AND(Q109="Stop",NOT(OR(H109="Closed",H109="Declined",H109="Archived"))),"REVIEW STOP STATUS","OK")))))))</f>
        <v/>
      </c>
    </row>
    <row r="110" ht="34" customHeight="1">
      <c r="A110" s="2" t="n"/>
      <c r="B110" s="4" t="n"/>
      <c r="C110" s="2" t="n"/>
      <c r="D110" s="2" t="n"/>
      <c r="E110" s="2" t="n"/>
      <c r="F110" s="4" t="n"/>
      <c r="G110" s="2" t="n"/>
      <c r="H110" s="2" t="n"/>
      <c r="I110" s="4" t="n"/>
      <c r="J110" s="2" t="n"/>
      <c r="K110" s="4" t="n"/>
      <c r="L110" s="4" t="n"/>
      <c r="M110" s="4" t="n"/>
      <c r="N110" s="2" t="n"/>
      <c r="O110" s="4" t="n"/>
      <c r="P110" s="2" t="n"/>
      <c r="Q110" s="2" t="n"/>
      <c r="R110" s="5">
        <f>IF(OR(A110="",B110="",F110=""),"",IF(F110&lt;B110,"CHECK",(F110-B110)*24))</f>
        <v/>
      </c>
      <c r="S110" s="2">
        <f>IF(A110="","",IF(Q110="Stop","STOP",IF(OR(H110="Closed",H110="Declined",H110="Archived"),"CLOSED",IF(OR(K110="",'Cohort review'!$B$4=""),"",IF(K110&lt;'Cohort review'!$B$4+1,"DUE","PLANNED")))))</f>
        <v/>
      </c>
      <c r="T110" s="2">
        <f>IF(A110="","",IF(COUNTIF($A$2:$A$251,A110)&gt;1,"DUPLICATE ID",IF(OR(B110="",C110="",D110="",H110=""),"MISSING CORE",IF(AND(F110&lt;&gt;"",F110&lt;B110),"REPLY BEFORE INQUIRY",IF(AND(L110&lt;&gt;"",L110&lt;B110),"BOOKED BEFORE INQUIRY",IF(AND(OR(H110="Tour booked",H110="Tour attended"),OR(L110="",M110="")),"MISSING TOUR DATES",IF(AND(Q110="Stop",NOT(OR(H110="Closed",H110="Declined",H110="Archived"))),"REVIEW STOP STATUS","OK")))))))</f>
        <v/>
      </c>
    </row>
    <row r="111" ht="34" customHeight="1">
      <c r="A111" s="3" t="n"/>
      <c r="B111" s="6" t="n"/>
      <c r="C111" s="3" t="n"/>
      <c r="D111" s="3" t="n"/>
      <c r="E111" s="3" t="n"/>
      <c r="F111" s="6" t="n"/>
      <c r="G111" s="3" t="n"/>
      <c r="H111" s="3" t="n"/>
      <c r="I111" s="6" t="n"/>
      <c r="J111" s="3" t="n"/>
      <c r="K111" s="6" t="n"/>
      <c r="L111" s="6" t="n"/>
      <c r="M111" s="6" t="n"/>
      <c r="N111" s="3" t="n"/>
      <c r="O111" s="6" t="n"/>
      <c r="P111" s="3" t="n"/>
      <c r="Q111" s="3" t="n"/>
      <c r="R111" s="7">
        <f>IF(OR(A111="",B111="",F111=""),"",IF(F111&lt;B111,"CHECK",(F111-B111)*24))</f>
        <v/>
      </c>
      <c r="S111" s="3">
        <f>IF(A111="","",IF(Q111="Stop","STOP",IF(OR(H111="Closed",H111="Declined",H111="Archived"),"CLOSED",IF(OR(K111="",'Cohort review'!$B$4=""),"",IF(K111&lt;'Cohort review'!$B$4+1,"DUE","PLANNED")))))</f>
        <v/>
      </c>
      <c r="T111" s="3">
        <f>IF(A111="","",IF(COUNTIF($A$2:$A$251,A111)&gt;1,"DUPLICATE ID",IF(OR(B111="",C111="",D111="",H111=""),"MISSING CORE",IF(AND(F111&lt;&gt;"",F111&lt;B111),"REPLY BEFORE INQUIRY",IF(AND(L111&lt;&gt;"",L111&lt;B111),"BOOKED BEFORE INQUIRY",IF(AND(OR(H111="Tour booked",H111="Tour attended"),OR(L111="",M111="")),"MISSING TOUR DATES",IF(AND(Q111="Stop",NOT(OR(H111="Closed",H111="Declined",H111="Archived"))),"REVIEW STOP STATUS","OK")))))))</f>
        <v/>
      </c>
    </row>
    <row r="112" ht="34" customHeight="1">
      <c r="A112" s="2" t="n"/>
      <c r="B112" s="4" t="n"/>
      <c r="C112" s="2" t="n"/>
      <c r="D112" s="2" t="n"/>
      <c r="E112" s="2" t="n"/>
      <c r="F112" s="4" t="n"/>
      <c r="G112" s="2" t="n"/>
      <c r="H112" s="2" t="n"/>
      <c r="I112" s="4" t="n"/>
      <c r="J112" s="2" t="n"/>
      <c r="K112" s="4" t="n"/>
      <c r="L112" s="4" t="n"/>
      <c r="M112" s="4" t="n"/>
      <c r="N112" s="2" t="n"/>
      <c r="O112" s="4" t="n"/>
      <c r="P112" s="2" t="n"/>
      <c r="Q112" s="2" t="n"/>
      <c r="R112" s="5">
        <f>IF(OR(A112="",B112="",F112=""),"",IF(F112&lt;B112,"CHECK",(F112-B112)*24))</f>
        <v/>
      </c>
      <c r="S112" s="2">
        <f>IF(A112="","",IF(Q112="Stop","STOP",IF(OR(H112="Closed",H112="Declined",H112="Archived"),"CLOSED",IF(OR(K112="",'Cohort review'!$B$4=""),"",IF(K112&lt;'Cohort review'!$B$4+1,"DUE","PLANNED")))))</f>
        <v/>
      </c>
      <c r="T112" s="2">
        <f>IF(A112="","",IF(COUNTIF($A$2:$A$251,A112)&gt;1,"DUPLICATE ID",IF(OR(B112="",C112="",D112="",H112=""),"MISSING CORE",IF(AND(F112&lt;&gt;"",F112&lt;B112),"REPLY BEFORE INQUIRY",IF(AND(L112&lt;&gt;"",L112&lt;B112),"BOOKED BEFORE INQUIRY",IF(AND(OR(H112="Tour booked",H112="Tour attended"),OR(L112="",M112="")),"MISSING TOUR DATES",IF(AND(Q112="Stop",NOT(OR(H112="Closed",H112="Declined",H112="Archived"))),"REVIEW STOP STATUS","OK")))))))</f>
        <v/>
      </c>
    </row>
    <row r="113" ht="34" customHeight="1">
      <c r="A113" s="3" t="n"/>
      <c r="B113" s="6" t="n"/>
      <c r="C113" s="3" t="n"/>
      <c r="D113" s="3" t="n"/>
      <c r="E113" s="3" t="n"/>
      <c r="F113" s="6" t="n"/>
      <c r="G113" s="3" t="n"/>
      <c r="H113" s="3" t="n"/>
      <c r="I113" s="6" t="n"/>
      <c r="J113" s="3" t="n"/>
      <c r="K113" s="6" t="n"/>
      <c r="L113" s="6" t="n"/>
      <c r="M113" s="6" t="n"/>
      <c r="N113" s="3" t="n"/>
      <c r="O113" s="6" t="n"/>
      <c r="P113" s="3" t="n"/>
      <c r="Q113" s="3" t="n"/>
      <c r="R113" s="7">
        <f>IF(OR(A113="",B113="",F113=""),"",IF(F113&lt;B113,"CHECK",(F113-B113)*24))</f>
        <v/>
      </c>
      <c r="S113" s="3">
        <f>IF(A113="","",IF(Q113="Stop","STOP",IF(OR(H113="Closed",H113="Declined",H113="Archived"),"CLOSED",IF(OR(K113="",'Cohort review'!$B$4=""),"",IF(K113&lt;'Cohort review'!$B$4+1,"DUE","PLANNED")))))</f>
        <v/>
      </c>
      <c r="T113" s="3">
        <f>IF(A113="","",IF(COUNTIF($A$2:$A$251,A113)&gt;1,"DUPLICATE ID",IF(OR(B113="",C113="",D113="",H113=""),"MISSING CORE",IF(AND(F113&lt;&gt;"",F113&lt;B113),"REPLY BEFORE INQUIRY",IF(AND(L113&lt;&gt;"",L113&lt;B113),"BOOKED BEFORE INQUIRY",IF(AND(OR(H113="Tour booked",H113="Tour attended"),OR(L113="",M113="")),"MISSING TOUR DATES",IF(AND(Q113="Stop",NOT(OR(H113="Closed",H113="Declined",H113="Archived"))),"REVIEW STOP STATUS","OK")))))))</f>
        <v/>
      </c>
    </row>
    <row r="114" ht="34" customHeight="1">
      <c r="A114" s="2" t="n"/>
      <c r="B114" s="4" t="n"/>
      <c r="C114" s="2" t="n"/>
      <c r="D114" s="2" t="n"/>
      <c r="E114" s="2" t="n"/>
      <c r="F114" s="4" t="n"/>
      <c r="G114" s="2" t="n"/>
      <c r="H114" s="2" t="n"/>
      <c r="I114" s="4" t="n"/>
      <c r="J114" s="2" t="n"/>
      <c r="K114" s="4" t="n"/>
      <c r="L114" s="4" t="n"/>
      <c r="M114" s="4" t="n"/>
      <c r="N114" s="2" t="n"/>
      <c r="O114" s="4" t="n"/>
      <c r="P114" s="2" t="n"/>
      <c r="Q114" s="2" t="n"/>
      <c r="R114" s="5">
        <f>IF(OR(A114="",B114="",F114=""),"",IF(F114&lt;B114,"CHECK",(F114-B114)*24))</f>
        <v/>
      </c>
      <c r="S114" s="2">
        <f>IF(A114="","",IF(Q114="Stop","STOP",IF(OR(H114="Closed",H114="Declined",H114="Archived"),"CLOSED",IF(OR(K114="",'Cohort review'!$B$4=""),"",IF(K114&lt;'Cohort review'!$B$4+1,"DUE","PLANNED")))))</f>
        <v/>
      </c>
      <c r="T114" s="2">
        <f>IF(A114="","",IF(COUNTIF($A$2:$A$251,A114)&gt;1,"DUPLICATE ID",IF(OR(B114="",C114="",D114="",H114=""),"MISSING CORE",IF(AND(F114&lt;&gt;"",F114&lt;B114),"REPLY BEFORE INQUIRY",IF(AND(L114&lt;&gt;"",L114&lt;B114),"BOOKED BEFORE INQUIRY",IF(AND(OR(H114="Tour booked",H114="Tour attended"),OR(L114="",M114="")),"MISSING TOUR DATES",IF(AND(Q114="Stop",NOT(OR(H114="Closed",H114="Declined",H114="Archived"))),"REVIEW STOP STATUS","OK")))))))</f>
        <v/>
      </c>
    </row>
    <row r="115" ht="34" customHeight="1">
      <c r="A115" s="3" t="n"/>
      <c r="B115" s="6" t="n"/>
      <c r="C115" s="3" t="n"/>
      <c r="D115" s="3" t="n"/>
      <c r="E115" s="3" t="n"/>
      <c r="F115" s="6" t="n"/>
      <c r="G115" s="3" t="n"/>
      <c r="H115" s="3" t="n"/>
      <c r="I115" s="6" t="n"/>
      <c r="J115" s="3" t="n"/>
      <c r="K115" s="6" t="n"/>
      <c r="L115" s="6" t="n"/>
      <c r="M115" s="6" t="n"/>
      <c r="N115" s="3" t="n"/>
      <c r="O115" s="6" t="n"/>
      <c r="P115" s="3" t="n"/>
      <c r="Q115" s="3" t="n"/>
      <c r="R115" s="7">
        <f>IF(OR(A115="",B115="",F115=""),"",IF(F115&lt;B115,"CHECK",(F115-B115)*24))</f>
        <v/>
      </c>
      <c r="S115" s="3">
        <f>IF(A115="","",IF(Q115="Stop","STOP",IF(OR(H115="Closed",H115="Declined",H115="Archived"),"CLOSED",IF(OR(K115="",'Cohort review'!$B$4=""),"",IF(K115&lt;'Cohort review'!$B$4+1,"DUE","PLANNED")))))</f>
        <v/>
      </c>
      <c r="T115" s="3">
        <f>IF(A115="","",IF(COUNTIF($A$2:$A$251,A115)&gt;1,"DUPLICATE ID",IF(OR(B115="",C115="",D115="",H115=""),"MISSING CORE",IF(AND(F115&lt;&gt;"",F115&lt;B115),"REPLY BEFORE INQUIRY",IF(AND(L115&lt;&gt;"",L115&lt;B115),"BOOKED BEFORE INQUIRY",IF(AND(OR(H115="Tour booked",H115="Tour attended"),OR(L115="",M115="")),"MISSING TOUR DATES",IF(AND(Q115="Stop",NOT(OR(H115="Closed",H115="Declined",H115="Archived"))),"REVIEW STOP STATUS","OK")))))))</f>
        <v/>
      </c>
    </row>
    <row r="116" ht="34" customHeight="1">
      <c r="A116" s="2" t="n"/>
      <c r="B116" s="4" t="n"/>
      <c r="C116" s="2" t="n"/>
      <c r="D116" s="2" t="n"/>
      <c r="E116" s="2" t="n"/>
      <c r="F116" s="4" t="n"/>
      <c r="G116" s="2" t="n"/>
      <c r="H116" s="2" t="n"/>
      <c r="I116" s="4" t="n"/>
      <c r="J116" s="2" t="n"/>
      <c r="K116" s="4" t="n"/>
      <c r="L116" s="4" t="n"/>
      <c r="M116" s="4" t="n"/>
      <c r="N116" s="2" t="n"/>
      <c r="O116" s="4" t="n"/>
      <c r="P116" s="2" t="n"/>
      <c r="Q116" s="2" t="n"/>
      <c r="R116" s="5">
        <f>IF(OR(A116="",B116="",F116=""),"",IF(F116&lt;B116,"CHECK",(F116-B116)*24))</f>
        <v/>
      </c>
      <c r="S116" s="2">
        <f>IF(A116="","",IF(Q116="Stop","STOP",IF(OR(H116="Closed",H116="Declined",H116="Archived"),"CLOSED",IF(OR(K116="",'Cohort review'!$B$4=""),"",IF(K116&lt;'Cohort review'!$B$4+1,"DUE","PLANNED")))))</f>
        <v/>
      </c>
      <c r="T116" s="2">
        <f>IF(A116="","",IF(COUNTIF($A$2:$A$251,A116)&gt;1,"DUPLICATE ID",IF(OR(B116="",C116="",D116="",H116=""),"MISSING CORE",IF(AND(F116&lt;&gt;"",F116&lt;B116),"REPLY BEFORE INQUIRY",IF(AND(L116&lt;&gt;"",L116&lt;B116),"BOOKED BEFORE INQUIRY",IF(AND(OR(H116="Tour booked",H116="Tour attended"),OR(L116="",M116="")),"MISSING TOUR DATES",IF(AND(Q116="Stop",NOT(OR(H116="Closed",H116="Declined",H116="Archived"))),"REVIEW STOP STATUS","OK")))))))</f>
        <v/>
      </c>
    </row>
    <row r="117" ht="34" customHeight="1">
      <c r="A117" s="3" t="n"/>
      <c r="B117" s="6" t="n"/>
      <c r="C117" s="3" t="n"/>
      <c r="D117" s="3" t="n"/>
      <c r="E117" s="3" t="n"/>
      <c r="F117" s="6" t="n"/>
      <c r="G117" s="3" t="n"/>
      <c r="H117" s="3" t="n"/>
      <c r="I117" s="6" t="n"/>
      <c r="J117" s="3" t="n"/>
      <c r="K117" s="6" t="n"/>
      <c r="L117" s="6" t="n"/>
      <c r="M117" s="6" t="n"/>
      <c r="N117" s="3" t="n"/>
      <c r="O117" s="6" t="n"/>
      <c r="P117" s="3" t="n"/>
      <c r="Q117" s="3" t="n"/>
      <c r="R117" s="7">
        <f>IF(OR(A117="",B117="",F117=""),"",IF(F117&lt;B117,"CHECK",(F117-B117)*24))</f>
        <v/>
      </c>
      <c r="S117" s="3">
        <f>IF(A117="","",IF(Q117="Stop","STOP",IF(OR(H117="Closed",H117="Declined",H117="Archived"),"CLOSED",IF(OR(K117="",'Cohort review'!$B$4=""),"",IF(K117&lt;'Cohort review'!$B$4+1,"DUE","PLANNED")))))</f>
        <v/>
      </c>
      <c r="T117" s="3">
        <f>IF(A117="","",IF(COUNTIF($A$2:$A$251,A117)&gt;1,"DUPLICATE ID",IF(OR(B117="",C117="",D117="",H117=""),"MISSING CORE",IF(AND(F117&lt;&gt;"",F117&lt;B117),"REPLY BEFORE INQUIRY",IF(AND(L117&lt;&gt;"",L117&lt;B117),"BOOKED BEFORE INQUIRY",IF(AND(OR(H117="Tour booked",H117="Tour attended"),OR(L117="",M117="")),"MISSING TOUR DATES",IF(AND(Q117="Stop",NOT(OR(H117="Closed",H117="Declined",H117="Archived"))),"REVIEW STOP STATUS","OK")))))))</f>
        <v/>
      </c>
    </row>
    <row r="118" ht="34" customHeight="1">
      <c r="A118" s="2" t="n"/>
      <c r="B118" s="4" t="n"/>
      <c r="C118" s="2" t="n"/>
      <c r="D118" s="2" t="n"/>
      <c r="E118" s="2" t="n"/>
      <c r="F118" s="4" t="n"/>
      <c r="G118" s="2" t="n"/>
      <c r="H118" s="2" t="n"/>
      <c r="I118" s="4" t="n"/>
      <c r="J118" s="2" t="n"/>
      <c r="K118" s="4" t="n"/>
      <c r="L118" s="4" t="n"/>
      <c r="M118" s="4" t="n"/>
      <c r="N118" s="2" t="n"/>
      <c r="O118" s="4" t="n"/>
      <c r="P118" s="2" t="n"/>
      <c r="Q118" s="2" t="n"/>
      <c r="R118" s="5">
        <f>IF(OR(A118="",B118="",F118=""),"",IF(F118&lt;B118,"CHECK",(F118-B118)*24))</f>
        <v/>
      </c>
      <c r="S118" s="2">
        <f>IF(A118="","",IF(Q118="Stop","STOP",IF(OR(H118="Closed",H118="Declined",H118="Archived"),"CLOSED",IF(OR(K118="",'Cohort review'!$B$4=""),"",IF(K118&lt;'Cohort review'!$B$4+1,"DUE","PLANNED")))))</f>
        <v/>
      </c>
      <c r="T118" s="2">
        <f>IF(A118="","",IF(COUNTIF($A$2:$A$251,A118)&gt;1,"DUPLICATE ID",IF(OR(B118="",C118="",D118="",H118=""),"MISSING CORE",IF(AND(F118&lt;&gt;"",F118&lt;B118),"REPLY BEFORE INQUIRY",IF(AND(L118&lt;&gt;"",L118&lt;B118),"BOOKED BEFORE INQUIRY",IF(AND(OR(H118="Tour booked",H118="Tour attended"),OR(L118="",M118="")),"MISSING TOUR DATES",IF(AND(Q118="Stop",NOT(OR(H118="Closed",H118="Declined",H118="Archived"))),"REVIEW STOP STATUS","OK")))))))</f>
        <v/>
      </c>
    </row>
    <row r="119" ht="34" customHeight="1">
      <c r="A119" s="3" t="n"/>
      <c r="B119" s="6" t="n"/>
      <c r="C119" s="3" t="n"/>
      <c r="D119" s="3" t="n"/>
      <c r="E119" s="3" t="n"/>
      <c r="F119" s="6" t="n"/>
      <c r="G119" s="3" t="n"/>
      <c r="H119" s="3" t="n"/>
      <c r="I119" s="6" t="n"/>
      <c r="J119" s="3" t="n"/>
      <c r="K119" s="6" t="n"/>
      <c r="L119" s="6" t="n"/>
      <c r="M119" s="6" t="n"/>
      <c r="N119" s="3" t="n"/>
      <c r="O119" s="6" t="n"/>
      <c r="P119" s="3" t="n"/>
      <c r="Q119" s="3" t="n"/>
      <c r="R119" s="7">
        <f>IF(OR(A119="",B119="",F119=""),"",IF(F119&lt;B119,"CHECK",(F119-B119)*24))</f>
        <v/>
      </c>
      <c r="S119" s="3">
        <f>IF(A119="","",IF(Q119="Stop","STOP",IF(OR(H119="Closed",H119="Declined",H119="Archived"),"CLOSED",IF(OR(K119="",'Cohort review'!$B$4=""),"",IF(K119&lt;'Cohort review'!$B$4+1,"DUE","PLANNED")))))</f>
        <v/>
      </c>
      <c r="T119" s="3">
        <f>IF(A119="","",IF(COUNTIF($A$2:$A$251,A119)&gt;1,"DUPLICATE ID",IF(OR(B119="",C119="",D119="",H119=""),"MISSING CORE",IF(AND(F119&lt;&gt;"",F119&lt;B119),"REPLY BEFORE INQUIRY",IF(AND(L119&lt;&gt;"",L119&lt;B119),"BOOKED BEFORE INQUIRY",IF(AND(OR(H119="Tour booked",H119="Tour attended"),OR(L119="",M119="")),"MISSING TOUR DATES",IF(AND(Q119="Stop",NOT(OR(H119="Closed",H119="Declined",H119="Archived"))),"REVIEW STOP STATUS","OK")))))))</f>
        <v/>
      </c>
    </row>
    <row r="120" ht="34" customHeight="1">
      <c r="A120" s="2" t="n"/>
      <c r="B120" s="4" t="n"/>
      <c r="C120" s="2" t="n"/>
      <c r="D120" s="2" t="n"/>
      <c r="E120" s="2" t="n"/>
      <c r="F120" s="4" t="n"/>
      <c r="G120" s="2" t="n"/>
      <c r="H120" s="2" t="n"/>
      <c r="I120" s="4" t="n"/>
      <c r="J120" s="2" t="n"/>
      <c r="K120" s="4" t="n"/>
      <c r="L120" s="4" t="n"/>
      <c r="M120" s="4" t="n"/>
      <c r="N120" s="2" t="n"/>
      <c r="O120" s="4" t="n"/>
      <c r="P120" s="2" t="n"/>
      <c r="Q120" s="2" t="n"/>
      <c r="R120" s="5">
        <f>IF(OR(A120="",B120="",F120=""),"",IF(F120&lt;B120,"CHECK",(F120-B120)*24))</f>
        <v/>
      </c>
      <c r="S120" s="2">
        <f>IF(A120="","",IF(Q120="Stop","STOP",IF(OR(H120="Closed",H120="Declined",H120="Archived"),"CLOSED",IF(OR(K120="",'Cohort review'!$B$4=""),"",IF(K120&lt;'Cohort review'!$B$4+1,"DUE","PLANNED")))))</f>
        <v/>
      </c>
      <c r="T120" s="2">
        <f>IF(A120="","",IF(COUNTIF($A$2:$A$251,A120)&gt;1,"DUPLICATE ID",IF(OR(B120="",C120="",D120="",H120=""),"MISSING CORE",IF(AND(F120&lt;&gt;"",F120&lt;B120),"REPLY BEFORE INQUIRY",IF(AND(L120&lt;&gt;"",L120&lt;B120),"BOOKED BEFORE INQUIRY",IF(AND(OR(H120="Tour booked",H120="Tour attended"),OR(L120="",M120="")),"MISSING TOUR DATES",IF(AND(Q120="Stop",NOT(OR(H120="Closed",H120="Declined",H120="Archived"))),"REVIEW STOP STATUS","OK")))))))</f>
        <v/>
      </c>
    </row>
    <row r="121" ht="34" customHeight="1">
      <c r="A121" s="3" t="n"/>
      <c r="B121" s="6" t="n"/>
      <c r="C121" s="3" t="n"/>
      <c r="D121" s="3" t="n"/>
      <c r="E121" s="3" t="n"/>
      <c r="F121" s="6" t="n"/>
      <c r="G121" s="3" t="n"/>
      <c r="H121" s="3" t="n"/>
      <c r="I121" s="6" t="n"/>
      <c r="J121" s="3" t="n"/>
      <c r="K121" s="6" t="n"/>
      <c r="L121" s="6" t="n"/>
      <c r="M121" s="6" t="n"/>
      <c r="N121" s="3" t="n"/>
      <c r="O121" s="6" t="n"/>
      <c r="P121" s="3" t="n"/>
      <c r="Q121" s="3" t="n"/>
      <c r="R121" s="7">
        <f>IF(OR(A121="",B121="",F121=""),"",IF(F121&lt;B121,"CHECK",(F121-B121)*24))</f>
        <v/>
      </c>
      <c r="S121" s="3">
        <f>IF(A121="","",IF(Q121="Stop","STOP",IF(OR(H121="Closed",H121="Declined",H121="Archived"),"CLOSED",IF(OR(K121="",'Cohort review'!$B$4=""),"",IF(K121&lt;'Cohort review'!$B$4+1,"DUE","PLANNED")))))</f>
        <v/>
      </c>
      <c r="T121" s="3">
        <f>IF(A121="","",IF(COUNTIF($A$2:$A$251,A121)&gt;1,"DUPLICATE ID",IF(OR(B121="",C121="",D121="",H121=""),"MISSING CORE",IF(AND(F121&lt;&gt;"",F121&lt;B121),"REPLY BEFORE INQUIRY",IF(AND(L121&lt;&gt;"",L121&lt;B121),"BOOKED BEFORE INQUIRY",IF(AND(OR(H121="Tour booked",H121="Tour attended"),OR(L121="",M121="")),"MISSING TOUR DATES",IF(AND(Q121="Stop",NOT(OR(H121="Closed",H121="Declined",H121="Archived"))),"REVIEW STOP STATUS","OK")))))))</f>
        <v/>
      </c>
    </row>
    <row r="122" ht="34" customHeight="1">
      <c r="A122" s="2" t="n"/>
      <c r="B122" s="4" t="n"/>
      <c r="C122" s="2" t="n"/>
      <c r="D122" s="2" t="n"/>
      <c r="E122" s="2" t="n"/>
      <c r="F122" s="4" t="n"/>
      <c r="G122" s="2" t="n"/>
      <c r="H122" s="2" t="n"/>
      <c r="I122" s="4" t="n"/>
      <c r="J122" s="2" t="n"/>
      <c r="K122" s="4" t="n"/>
      <c r="L122" s="4" t="n"/>
      <c r="M122" s="4" t="n"/>
      <c r="N122" s="2" t="n"/>
      <c r="O122" s="4" t="n"/>
      <c r="P122" s="2" t="n"/>
      <c r="Q122" s="2" t="n"/>
      <c r="R122" s="5">
        <f>IF(OR(A122="",B122="",F122=""),"",IF(F122&lt;B122,"CHECK",(F122-B122)*24))</f>
        <v/>
      </c>
      <c r="S122" s="2">
        <f>IF(A122="","",IF(Q122="Stop","STOP",IF(OR(H122="Closed",H122="Declined",H122="Archived"),"CLOSED",IF(OR(K122="",'Cohort review'!$B$4=""),"",IF(K122&lt;'Cohort review'!$B$4+1,"DUE","PLANNED")))))</f>
        <v/>
      </c>
      <c r="T122" s="2">
        <f>IF(A122="","",IF(COUNTIF($A$2:$A$251,A122)&gt;1,"DUPLICATE ID",IF(OR(B122="",C122="",D122="",H122=""),"MISSING CORE",IF(AND(F122&lt;&gt;"",F122&lt;B122),"REPLY BEFORE INQUIRY",IF(AND(L122&lt;&gt;"",L122&lt;B122),"BOOKED BEFORE INQUIRY",IF(AND(OR(H122="Tour booked",H122="Tour attended"),OR(L122="",M122="")),"MISSING TOUR DATES",IF(AND(Q122="Stop",NOT(OR(H122="Closed",H122="Declined",H122="Archived"))),"REVIEW STOP STATUS","OK")))))))</f>
        <v/>
      </c>
    </row>
    <row r="123" ht="34" customHeight="1">
      <c r="A123" s="3" t="n"/>
      <c r="B123" s="6" t="n"/>
      <c r="C123" s="3" t="n"/>
      <c r="D123" s="3" t="n"/>
      <c r="E123" s="3" t="n"/>
      <c r="F123" s="6" t="n"/>
      <c r="G123" s="3" t="n"/>
      <c r="H123" s="3" t="n"/>
      <c r="I123" s="6" t="n"/>
      <c r="J123" s="3" t="n"/>
      <c r="K123" s="6" t="n"/>
      <c r="L123" s="6" t="n"/>
      <c r="M123" s="6" t="n"/>
      <c r="N123" s="3" t="n"/>
      <c r="O123" s="6" t="n"/>
      <c r="P123" s="3" t="n"/>
      <c r="Q123" s="3" t="n"/>
      <c r="R123" s="7">
        <f>IF(OR(A123="",B123="",F123=""),"",IF(F123&lt;B123,"CHECK",(F123-B123)*24))</f>
        <v/>
      </c>
      <c r="S123" s="3">
        <f>IF(A123="","",IF(Q123="Stop","STOP",IF(OR(H123="Closed",H123="Declined",H123="Archived"),"CLOSED",IF(OR(K123="",'Cohort review'!$B$4=""),"",IF(K123&lt;'Cohort review'!$B$4+1,"DUE","PLANNED")))))</f>
        <v/>
      </c>
      <c r="T123" s="3">
        <f>IF(A123="","",IF(COUNTIF($A$2:$A$251,A123)&gt;1,"DUPLICATE ID",IF(OR(B123="",C123="",D123="",H123=""),"MISSING CORE",IF(AND(F123&lt;&gt;"",F123&lt;B123),"REPLY BEFORE INQUIRY",IF(AND(L123&lt;&gt;"",L123&lt;B123),"BOOKED BEFORE INQUIRY",IF(AND(OR(H123="Tour booked",H123="Tour attended"),OR(L123="",M123="")),"MISSING TOUR DATES",IF(AND(Q123="Stop",NOT(OR(H123="Closed",H123="Declined",H123="Archived"))),"REVIEW STOP STATUS","OK")))))))</f>
        <v/>
      </c>
    </row>
    <row r="124" ht="34" customHeight="1">
      <c r="A124" s="2" t="n"/>
      <c r="B124" s="4" t="n"/>
      <c r="C124" s="2" t="n"/>
      <c r="D124" s="2" t="n"/>
      <c r="E124" s="2" t="n"/>
      <c r="F124" s="4" t="n"/>
      <c r="G124" s="2" t="n"/>
      <c r="H124" s="2" t="n"/>
      <c r="I124" s="4" t="n"/>
      <c r="J124" s="2" t="n"/>
      <c r="K124" s="4" t="n"/>
      <c r="L124" s="4" t="n"/>
      <c r="M124" s="4" t="n"/>
      <c r="N124" s="2" t="n"/>
      <c r="O124" s="4" t="n"/>
      <c r="P124" s="2" t="n"/>
      <c r="Q124" s="2" t="n"/>
      <c r="R124" s="5">
        <f>IF(OR(A124="",B124="",F124=""),"",IF(F124&lt;B124,"CHECK",(F124-B124)*24))</f>
        <v/>
      </c>
      <c r="S124" s="2">
        <f>IF(A124="","",IF(Q124="Stop","STOP",IF(OR(H124="Closed",H124="Declined",H124="Archived"),"CLOSED",IF(OR(K124="",'Cohort review'!$B$4=""),"",IF(K124&lt;'Cohort review'!$B$4+1,"DUE","PLANNED")))))</f>
        <v/>
      </c>
      <c r="T124" s="2">
        <f>IF(A124="","",IF(COUNTIF($A$2:$A$251,A124)&gt;1,"DUPLICATE ID",IF(OR(B124="",C124="",D124="",H124=""),"MISSING CORE",IF(AND(F124&lt;&gt;"",F124&lt;B124),"REPLY BEFORE INQUIRY",IF(AND(L124&lt;&gt;"",L124&lt;B124),"BOOKED BEFORE INQUIRY",IF(AND(OR(H124="Tour booked",H124="Tour attended"),OR(L124="",M124="")),"MISSING TOUR DATES",IF(AND(Q124="Stop",NOT(OR(H124="Closed",H124="Declined",H124="Archived"))),"REVIEW STOP STATUS","OK")))))))</f>
        <v/>
      </c>
    </row>
    <row r="125" ht="34" customHeight="1">
      <c r="A125" s="3" t="n"/>
      <c r="B125" s="6" t="n"/>
      <c r="C125" s="3" t="n"/>
      <c r="D125" s="3" t="n"/>
      <c r="E125" s="3" t="n"/>
      <c r="F125" s="6" t="n"/>
      <c r="G125" s="3" t="n"/>
      <c r="H125" s="3" t="n"/>
      <c r="I125" s="6" t="n"/>
      <c r="J125" s="3" t="n"/>
      <c r="K125" s="6" t="n"/>
      <c r="L125" s="6" t="n"/>
      <c r="M125" s="6" t="n"/>
      <c r="N125" s="3" t="n"/>
      <c r="O125" s="6" t="n"/>
      <c r="P125" s="3" t="n"/>
      <c r="Q125" s="3" t="n"/>
      <c r="R125" s="7">
        <f>IF(OR(A125="",B125="",F125=""),"",IF(F125&lt;B125,"CHECK",(F125-B125)*24))</f>
        <v/>
      </c>
      <c r="S125" s="3">
        <f>IF(A125="","",IF(Q125="Stop","STOP",IF(OR(H125="Closed",H125="Declined",H125="Archived"),"CLOSED",IF(OR(K125="",'Cohort review'!$B$4=""),"",IF(K125&lt;'Cohort review'!$B$4+1,"DUE","PLANNED")))))</f>
        <v/>
      </c>
      <c r="T125" s="3">
        <f>IF(A125="","",IF(COUNTIF($A$2:$A$251,A125)&gt;1,"DUPLICATE ID",IF(OR(B125="",C125="",D125="",H125=""),"MISSING CORE",IF(AND(F125&lt;&gt;"",F125&lt;B125),"REPLY BEFORE INQUIRY",IF(AND(L125&lt;&gt;"",L125&lt;B125),"BOOKED BEFORE INQUIRY",IF(AND(OR(H125="Tour booked",H125="Tour attended"),OR(L125="",M125="")),"MISSING TOUR DATES",IF(AND(Q125="Stop",NOT(OR(H125="Closed",H125="Declined",H125="Archived"))),"REVIEW STOP STATUS","OK")))))))</f>
        <v/>
      </c>
    </row>
    <row r="126" ht="34" customHeight="1">
      <c r="A126" s="2" t="n"/>
      <c r="B126" s="4" t="n"/>
      <c r="C126" s="2" t="n"/>
      <c r="D126" s="2" t="n"/>
      <c r="E126" s="2" t="n"/>
      <c r="F126" s="4" t="n"/>
      <c r="G126" s="2" t="n"/>
      <c r="H126" s="2" t="n"/>
      <c r="I126" s="4" t="n"/>
      <c r="J126" s="2" t="n"/>
      <c r="K126" s="4" t="n"/>
      <c r="L126" s="4" t="n"/>
      <c r="M126" s="4" t="n"/>
      <c r="N126" s="2" t="n"/>
      <c r="O126" s="4" t="n"/>
      <c r="P126" s="2" t="n"/>
      <c r="Q126" s="2" t="n"/>
      <c r="R126" s="5">
        <f>IF(OR(A126="",B126="",F126=""),"",IF(F126&lt;B126,"CHECK",(F126-B126)*24))</f>
        <v/>
      </c>
      <c r="S126" s="2">
        <f>IF(A126="","",IF(Q126="Stop","STOP",IF(OR(H126="Closed",H126="Declined",H126="Archived"),"CLOSED",IF(OR(K126="",'Cohort review'!$B$4=""),"",IF(K126&lt;'Cohort review'!$B$4+1,"DUE","PLANNED")))))</f>
        <v/>
      </c>
      <c r="T126" s="2">
        <f>IF(A126="","",IF(COUNTIF($A$2:$A$251,A126)&gt;1,"DUPLICATE ID",IF(OR(B126="",C126="",D126="",H126=""),"MISSING CORE",IF(AND(F126&lt;&gt;"",F126&lt;B126),"REPLY BEFORE INQUIRY",IF(AND(L126&lt;&gt;"",L126&lt;B126),"BOOKED BEFORE INQUIRY",IF(AND(OR(H126="Tour booked",H126="Tour attended"),OR(L126="",M126="")),"MISSING TOUR DATES",IF(AND(Q126="Stop",NOT(OR(H126="Closed",H126="Declined",H126="Archived"))),"REVIEW STOP STATUS","OK")))))))</f>
        <v/>
      </c>
    </row>
    <row r="127" ht="34" customHeight="1">
      <c r="A127" s="3" t="n"/>
      <c r="B127" s="6" t="n"/>
      <c r="C127" s="3" t="n"/>
      <c r="D127" s="3" t="n"/>
      <c r="E127" s="3" t="n"/>
      <c r="F127" s="6" t="n"/>
      <c r="G127" s="3" t="n"/>
      <c r="H127" s="3" t="n"/>
      <c r="I127" s="6" t="n"/>
      <c r="J127" s="3" t="n"/>
      <c r="K127" s="6" t="n"/>
      <c r="L127" s="6" t="n"/>
      <c r="M127" s="6" t="n"/>
      <c r="N127" s="3" t="n"/>
      <c r="O127" s="6" t="n"/>
      <c r="P127" s="3" t="n"/>
      <c r="Q127" s="3" t="n"/>
      <c r="R127" s="7">
        <f>IF(OR(A127="",B127="",F127=""),"",IF(F127&lt;B127,"CHECK",(F127-B127)*24))</f>
        <v/>
      </c>
      <c r="S127" s="3">
        <f>IF(A127="","",IF(Q127="Stop","STOP",IF(OR(H127="Closed",H127="Declined",H127="Archived"),"CLOSED",IF(OR(K127="",'Cohort review'!$B$4=""),"",IF(K127&lt;'Cohort review'!$B$4+1,"DUE","PLANNED")))))</f>
        <v/>
      </c>
      <c r="T127" s="3">
        <f>IF(A127="","",IF(COUNTIF($A$2:$A$251,A127)&gt;1,"DUPLICATE ID",IF(OR(B127="",C127="",D127="",H127=""),"MISSING CORE",IF(AND(F127&lt;&gt;"",F127&lt;B127),"REPLY BEFORE INQUIRY",IF(AND(L127&lt;&gt;"",L127&lt;B127),"BOOKED BEFORE INQUIRY",IF(AND(OR(H127="Tour booked",H127="Tour attended"),OR(L127="",M127="")),"MISSING TOUR DATES",IF(AND(Q127="Stop",NOT(OR(H127="Closed",H127="Declined",H127="Archived"))),"REVIEW STOP STATUS","OK")))))))</f>
        <v/>
      </c>
    </row>
    <row r="128" ht="34" customHeight="1">
      <c r="A128" s="2" t="n"/>
      <c r="B128" s="4" t="n"/>
      <c r="C128" s="2" t="n"/>
      <c r="D128" s="2" t="n"/>
      <c r="E128" s="2" t="n"/>
      <c r="F128" s="4" t="n"/>
      <c r="G128" s="2" t="n"/>
      <c r="H128" s="2" t="n"/>
      <c r="I128" s="4" t="n"/>
      <c r="J128" s="2" t="n"/>
      <c r="K128" s="4" t="n"/>
      <c r="L128" s="4" t="n"/>
      <c r="M128" s="4" t="n"/>
      <c r="N128" s="2" t="n"/>
      <c r="O128" s="4" t="n"/>
      <c r="P128" s="2" t="n"/>
      <c r="Q128" s="2" t="n"/>
      <c r="R128" s="5">
        <f>IF(OR(A128="",B128="",F128=""),"",IF(F128&lt;B128,"CHECK",(F128-B128)*24))</f>
        <v/>
      </c>
      <c r="S128" s="2">
        <f>IF(A128="","",IF(Q128="Stop","STOP",IF(OR(H128="Closed",H128="Declined",H128="Archived"),"CLOSED",IF(OR(K128="",'Cohort review'!$B$4=""),"",IF(K128&lt;'Cohort review'!$B$4+1,"DUE","PLANNED")))))</f>
        <v/>
      </c>
      <c r="T128" s="2">
        <f>IF(A128="","",IF(COUNTIF($A$2:$A$251,A128)&gt;1,"DUPLICATE ID",IF(OR(B128="",C128="",D128="",H128=""),"MISSING CORE",IF(AND(F128&lt;&gt;"",F128&lt;B128),"REPLY BEFORE INQUIRY",IF(AND(L128&lt;&gt;"",L128&lt;B128),"BOOKED BEFORE INQUIRY",IF(AND(OR(H128="Tour booked",H128="Tour attended"),OR(L128="",M128="")),"MISSING TOUR DATES",IF(AND(Q128="Stop",NOT(OR(H128="Closed",H128="Declined",H128="Archived"))),"REVIEW STOP STATUS","OK")))))))</f>
        <v/>
      </c>
    </row>
    <row r="129" ht="34" customHeight="1">
      <c r="A129" s="3" t="n"/>
      <c r="B129" s="6" t="n"/>
      <c r="C129" s="3" t="n"/>
      <c r="D129" s="3" t="n"/>
      <c r="E129" s="3" t="n"/>
      <c r="F129" s="6" t="n"/>
      <c r="G129" s="3" t="n"/>
      <c r="H129" s="3" t="n"/>
      <c r="I129" s="6" t="n"/>
      <c r="J129" s="3" t="n"/>
      <c r="K129" s="6" t="n"/>
      <c r="L129" s="6" t="n"/>
      <c r="M129" s="6" t="n"/>
      <c r="N129" s="3" t="n"/>
      <c r="O129" s="6" t="n"/>
      <c r="P129" s="3" t="n"/>
      <c r="Q129" s="3" t="n"/>
      <c r="R129" s="7">
        <f>IF(OR(A129="",B129="",F129=""),"",IF(F129&lt;B129,"CHECK",(F129-B129)*24))</f>
        <v/>
      </c>
      <c r="S129" s="3">
        <f>IF(A129="","",IF(Q129="Stop","STOP",IF(OR(H129="Closed",H129="Declined",H129="Archived"),"CLOSED",IF(OR(K129="",'Cohort review'!$B$4=""),"",IF(K129&lt;'Cohort review'!$B$4+1,"DUE","PLANNED")))))</f>
        <v/>
      </c>
      <c r="T129" s="3">
        <f>IF(A129="","",IF(COUNTIF($A$2:$A$251,A129)&gt;1,"DUPLICATE ID",IF(OR(B129="",C129="",D129="",H129=""),"MISSING CORE",IF(AND(F129&lt;&gt;"",F129&lt;B129),"REPLY BEFORE INQUIRY",IF(AND(L129&lt;&gt;"",L129&lt;B129),"BOOKED BEFORE INQUIRY",IF(AND(OR(H129="Tour booked",H129="Tour attended"),OR(L129="",M129="")),"MISSING TOUR DATES",IF(AND(Q129="Stop",NOT(OR(H129="Closed",H129="Declined",H129="Archived"))),"REVIEW STOP STATUS","OK")))))))</f>
        <v/>
      </c>
    </row>
    <row r="130" ht="34" customHeight="1">
      <c r="A130" s="2" t="n"/>
      <c r="B130" s="4" t="n"/>
      <c r="C130" s="2" t="n"/>
      <c r="D130" s="2" t="n"/>
      <c r="E130" s="2" t="n"/>
      <c r="F130" s="4" t="n"/>
      <c r="G130" s="2" t="n"/>
      <c r="H130" s="2" t="n"/>
      <c r="I130" s="4" t="n"/>
      <c r="J130" s="2" t="n"/>
      <c r="K130" s="4" t="n"/>
      <c r="L130" s="4" t="n"/>
      <c r="M130" s="4" t="n"/>
      <c r="N130" s="2" t="n"/>
      <c r="O130" s="4" t="n"/>
      <c r="P130" s="2" t="n"/>
      <c r="Q130" s="2" t="n"/>
      <c r="R130" s="5">
        <f>IF(OR(A130="",B130="",F130=""),"",IF(F130&lt;B130,"CHECK",(F130-B130)*24))</f>
        <v/>
      </c>
      <c r="S130" s="2">
        <f>IF(A130="","",IF(Q130="Stop","STOP",IF(OR(H130="Closed",H130="Declined",H130="Archived"),"CLOSED",IF(OR(K130="",'Cohort review'!$B$4=""),"",IF(K130&lt;'Cohort review'!$B$4+1,"DUE","PLANNED")))))</f>
        <v/>
      </c>
      <c r="T130" s="2">
        <f>IF(A130="","",IF(COUNTIF($A$2:$A$251,A130)&gt;1,"DUPLICATE ID",IF(OR(B130="",C130="",D130="",H130=""),"MISSING CORE",IF(AND(F130&lt;&gt;"",F130&lt;B130),"REPLY BEFORE INQUIRY",IF(AND(L130&lt;&gt;"",L130&lt;B130),"BOOKED BEFORE INQUIRY",IF(AND(OR(H130="Tour booked",H130="Tour attended"),OR(L130="",M130="")),"MISSING TOUR DATES",IF(AND(Q130="Stop",NOT(OR(H130="Closed",H130="Declined",H130="Archived"))),"REVIEW STOP STATUS","OK")))))))</f>
        <v/>
      </c>
    </row>
    <row r="131" ht="34" customHeight="1">
      <c r="A131" s="3" t="n"/>
      <c r="B131" s="6" t="n"/>
      <c r="C131" s="3" t="n"/>
      <c r="D131" s="3" t="n"/>
      <c r="E131" s="3" t="n"/>
      <c r="F131" s="6" t="n"/>
      <c r="G131" s="3" t="n"/>
      <c r="H131" s="3" t="n"/>
      <c r="I131" s="6" t="n"/>
      <c r="J131" s="3" t="n"/>
      <c r="K131" s="6" t="n"/>
      <c r="L131" s="6" t="n"/>
      <c r="M131" s="6" t="n"/>
      <c r="N131" s="3" t="n"/>
      <c r="O131" s="6" t="n"/>
      <c r="P131" s="3" t="n"/>
      <c r="Q131" s="3" t="n"/>
      <c r="R131" s="7">
        <f>IF(OR(A131="",B131="",F131=""),"",IF(F131&lt;B131,"CHECK",(F131-B131)*24))</f>
        <v/>
      </c>
      <c r="S131" s="3">
        <f>IF(A131="","",IF(Q131="Stop","STOP",IF(OR(H131="Closed",H131="Declined",H131="Archived"),"CLOSED",IF(OR(K131="",'Cohort review'!$B$4=""),"",IF(K131&lt;'Cohort review'!$B$4+1,"DUE","PLANNED")))))</f>
        <v/>
      </c>
      <c r="T131" s="3">
        <f>IF(A131="","",IF(COUNTIF($A$2:$A$251,A131)&gt;1,"DUPLICATE ID",IF(OR(B131="",C131="",D131="",H131=""),"MISSING CORE",IF(AND(F131&lt;&gt;"",F131&lt;B131),"REPLY BEFORE INQUIRY",IF(AND(L131&lt;&gt;"",L131&lt;B131),"BOOKED BEFORE INQUIRY",IF(AND(OR(H131="Tour booked",H131="Tour attended"),OR(L131="",M131="")),"MISSING TOUR DATES",IF(AND(Q131="Stop",NOT(OR(H131="Closed",H131="Declined",H131="Archived"))),"REVIEW STOP STATUS","OK")))))))</f>
        <v/>
      </c>
    </row>
    <row r="132" ht="34" customHeight="1">
      <c r="A132" s="2" t="n"/>
      <c r="B132" s="4" t="n"/>
      <c r="C132" s="2" t="n"/>
      <c r="D132" s="2" t="n"/>
      <c r="E132" s="2" t="n"/>
      <c r="F132" s="4" t="n"/>
      <c r="G132" s="2" t="n"/>
      <c r="H132" s="2" t="n"/>
      <c r="I132" s="4" t="n"/>
      <c r="J132" s="2" t="n"/>
      <c r="K132" s="4" t="n"/>
      <c r="L132" s="4" t="n"/>
      <c r="M132" s="4" t="n"/>
      <c r="N132" s="2" t="n"/>
      <c r="O132" s="4" t="n"/>
      <c r="P132" s="2" t="n"/>
      <c r="Q132" s="2" t="n"/>
      <c r="R132" s="5">
        <f>IF(OR(A132="",B132="",F132=""),"",IF(F132&lt;B132,"CHECK",(F132-B132)*24))</f>
        <v/>
      </c>
      <c r="S132" s="2">
        <f>IF(A132="","",IF(Q132="Stop","STOP",IF(OR(H132="Closed",H132="Declined",H132="Archived"),"CLOSED",IF(OR(K132="",'Cohort review'!$B$4=""),"",IF(K132&lt;'Cohort review'!$B$4+1,"DUE","PLANNED")))))</f>
        <v/>
      </c>
      <c r="T132" s="2">
        <f>IF(A132="","",IF(COUNTIF($A$2:$A$251,A132)&gt;1,"DUPLICATE ID",IF(OR(B132="",C132="",D132="",H132=""),"MISSING CORE",IF(AND(F132&lt;&gt;"",F132&lt;B132),"REPLY BEFORE INQUIRY",IF(AND(L132&lt;&gt;"",L132&lt;B132),"BOOKED BEFORE INQUIRY",IF(AND(OR(H132="Tour booked",H132="Tour attended"),OR(L132="",M132="")),"MISSING TOUR DATES",IF(AND(Q132="Stop",NOT(OR(H132="Closed",H132="Declined",H132="Archived"))),"REVIEW STOP STATUS","OK")))))))</f>
        <v/>
      </c>
    </row>
    <row r="133" ht="34" customHeight="1">
      <c r="A133" s="3" t="n"/>
      <c r="B133" s="6" t="n"/>
      <c r="C133" s="3" t="n"/>
      <c r="D133" s="3" t="n"/>
      <c r="E133" s="3" t="n"/>
      <c r="F133" s="6" t="n"/>
      <c r="G133" s="3" t="n"/>
      <c r="H133" s="3" t="n"/>
      <c r="I133" s="6" t="n"/>
      <c r="J133" s="3" t="n"/>
      <c r="K133" s="6" t="n"/>
      <c r="L133" s="6" t="n"/>
      <c r="M133" s="6" t="n"/>
      <c r="N133" s="3" t="n"/>
      <c r="O133" s="6" t="n"/>
      <c r="P133" s="3" t="n"/>
      <c r="Q133" s="3" t="n"/>
      <c r="R133" s="7">
        <f>IF(OR(A133="",B133="",F133=""),"",IF(F133&lt;B133,"CHECK",(F133-B133)*24))</f>
        <v/>
      </c>
      <c r="S133" s="3">
        <f>IF(A133="","",IF(Q133="Stop","STOP",IF(OR(H133="Closed",H133="Declined",H133="Archived"),"CLOSED",IF(OR(K133="",'Cohort review'!$B$4=""),"",IF(K133&lt;'Cohort review'!$B$4+1,"DUE","PLANNED")))))</f>
        <v/>
      </c>
      <c r="T133" s="3">
        <f>IF(A133="","",IF(COUNTIF($A$2:$A$251,A133)&gt;1,"DUPLICATE ID",IF(OR(B133="",C133="",D133="",H133=""),"MISSING CORE",IF(AND(F133&lt;&gt;"",F133&lt;B133),"REPLY BEFORE INQUIRY",IF(AND(L133&lt;&gt;"",L133&lt;B133),"BOOKED BEFORE INQUIRY",IF(AND(OR(H133="Tour booked",H133="Tour attended"),OR(L133="",M133="")),"MISSING TOUR DATES",IF(AND(Q133="Stop",NOT(OR(H133="Closed",H133="Declined",H133="Archived"))),"REVIEW STOP STATUS","OK")))))))</f>
        <v/>
      </c>
    </row>
    <row r="134" ht="34" customHeight="1">
      <c r="A134" s="2" t="n"/>
      <c r="B134" s="4" t="n"/>
      <c r="C134" s="2" t="n"/>
      <c r="D134" s="2" t="n"/>
      <c r="E134" s="2" t="n"/>
      <c r="F134" s="4" t="n"/>
      <c r="G134" s="2" t="n"/>
      <c r="H134" s="2" t="n"/>
      <c r="I134" s="4" t="n"/>
      <c r="J134" s="2" t="n"/>
      <c r="K134" s="4" t="n"/>
      <c r="L134" s="4" t="n"/>
      <c r="M134" s="4" t="n"/>
      <c r="N134" s="2" t="n"/>
      <c r="O134" s="4" t="n"/>
      <c r="P134" s="2" t="n"/>
      <c r="Q134" s="2" t="n"/>
      <c r="R134" s="5">
        <f>IF(OR(A134="",B134="",F134=""),"",IF(F134&lt;B134,"CHECK",(F134-B134)*24))</f>
        <v/>
      </c>
      <c r="S134" s="2">
        <f>IF(A134="","",IF(Q134="Stop","STOP",IF(OR(H134="Closed",H134="Declined",H134="Archived"),"CLOSED",IF(OR(K134="",'Cohort review'!$B$4=""),"",IF(K134&lt;'Cohort review'!$B$4+1,"DUE","PLANNED")))))</f>
        <v/>
      </c>
      <c r="T134" s="2">
        <f>IF(A134="","",IF(COUNTIF($A$2:$A$251,A134)&gt;1,"DUPLICATE ID",IF(OR(B134="",C134="",D134="",H134=""),"MISSING CORE",IF(AND(F134&lt;&gt;"",F134&lt;B134),"REPLY BEFORE INQUIRY",IF(AND(L134&lt;&gt;"",L134&lt;B134),"BOOKED BEFORE INQUIRY",IF(AND(OR(H134="Tour booked",H134="Tour attended"),OR(L134="",M134="")),"MISSING TOUR DATES",IF(AND(Q134="Stop",NOT(OR(H134="Closed",H134="Declined",H134="Archived"))),"REVIEW STOP STATUS","OK")))))))</f>
        <v/>
      </c>
    </row>
    <row r="135" ht="34" customHeight="1">
      <c r="A135" s="3" t="n"/>
      <c r="B135" s="6" t="n"/>
      <c r="C135" s="3" t="n"/>
      <c r="D135" s="3" t="n"/>
      <c r="E135" s="3" t="n"/>
      <c r="F135" s="6" t="n"/>
      <c r="G135" s="3" t="n"/>
      <c r="H135" s="3" t="n"/>
      <c r="I135" s="6" t="n"/>
      <c r="J135" s="3" t="n"/>
      <c r="K135" s="6" t="n"/>
      <c r="L135" s="6" t="n"/>
      <c r="M135" s="6" t="n"/>
      <c r="N135" s="3" t="n"/>
      <c r="O135" s="6" t="n"/>
      <c r="P135" s="3" t="n"/>
      <c r="Q135" s="3" t="n"/>
      <c r="R135" s="7">
        <f>IF(OR(A135="",B135="",F135=""),"",IF(F135&lt;B135,"CHECK",(F135-B135)*24))</f>
        <v/>
      </c>
      <c r="S135" s="3">
        <f>IF(A135="","",IF(Q135="Stop","STOP",IF(OR(H135="Closed",H135="Declined",H135="Archived"),"CLOSED",IF(OR(K135="",'Cohort review'!$B$4=""),"",IF(K135&lt;'Cohort review'!$B$4+1,"DUE","PLANNED")))))</f>
        <v/>
      </c>
      <c r="T135" s="3">
        <f>IF(A135="","",IF(COUNTIF($A$2:$A$251,A135)&gt;1,"DUPLICATE ID",IF(OR(B135="",C135="",D135="",H135=""),"MISSING CORE",IF(AND(F135&lt;&gt;"",F135&lt;B135),"REPLY BEFORE INQUIRY",IF(AND(L135&lt;&gt;"",L135&lt;B135),"BOOKED BEFORE INQUIRY",IF(AND(OR(H135="Tour booked",H135="Tour attended"),OR(L135="",M135="")),"MISSING TOUR DATES",IF(AND(Q135="Stop",NOT(OR(H135="Closed",H135="Declined",H135="Archived"))),"REVIEW STOP STATUS","OK")))))))</f>
        <v/>
      </c>
    </row>
    <row r="136" ht="34" customHeight="1">
      <c r="A136" s="2" t="n"/>
      <c r="B136" s="4" t="n"/>
      <c r="C136" s="2" t="n"/>
      <c r="D136" s="2" t="n"/>
      <c r="E136" s="2" t="n"/>
      <c r="F136" s="4" t="n"/>
      <c r="G136" s="2" t="n"/>
      <c r="H136" s="2" t="n"/>
      <c r="I136" s="4" t="n"/>
      <c r="J136" s="2" t="n"/>
      <c r="K136" s="4" t="n"/>
      <c r="L136" s="4" t="n"/>
      <c r="M136" s="4" t="n"/>
      <c r="N136" s="2" t="n"/>
      <c r="O136" s="4" t="n"/>
      <c r="P136" s="2" t="n"/>
      <c r="Q136" s="2" t="n"/>
      <c r="R136" s="5">
        <f>IF(OR(A136="",B136="",F136=""),"",IF(F136&lt;B136,"CHECK",(F136-B136)*24))</f>
        <v/>
      </c>
      <c r="S136" s="2">
        <f>IF(A136="","",IF(Q136="Stop","STOP",IF(OR(H136="Closed",H136="Declined",H136="Archived"),"CLOSED",IF(OR(K136="",'Cohort review'!$B$4=""),"",IF(K136&lt;'Cohort review'!$B$4+1,"DUE","PLANNED")))))</f>
        <v/>
      </c>
      <c r="T136" s="2">
        <f>IF(A136="","",IF(COUNTIF($A$2:$A$251,A136)&gt;1,"DUPLICATE ID",IF(OR(B136="",C136="",D136="",H136=""),"MISSING CORE",IF(AND(F136&lt;&gt;"",F136&lt;B136),"REPLY BEFORE INQUIRY",IF(AND(L136&lt;&gt;"",L136&lt;B136),"BOOKED BEFORE INQUIRY",IF(AND(OR(H136="Tour booked",H136="Tour attended"),OR(L136="",M136="")),"MISSING TOUR DATES",IF(AND(Q136="Stop",NOT(OR(H136="Closed",H136="Declined",H136="Archived"))),"REVIEW STOP STATUS","OK")))))))</f>
        <v/>
      </c>
    </row>
    <row r="137" ht="34" customHeight="1">
      <c r="A137" s="3" t="n"/>
      <c r="B137" s="6" t="n"/>
      <c r="C137" s="3" t="n"/>
      <c r="D137" s="3" t="n"/>
      <c r="E137" s="3" t="n"/>
      <c r="F137" s="6" t="n"/>
      <c r="G137" s="3" t="n"/>
      <c r="H137" s="3" t="n"/>
      <c r="I137" s="6" t="n"/>
      <c r="J137" s="3" t="n"/>
      <c r="K137" s="6" t="n"/>
      <c r="L137" s="6" t="n"/>
      <c r="M137" s="6" t="n"/>
      <c r="N137" s="3" t="n"/>
      <c r="O137" s="6" t="n"/>
      <c r="P137" s="3" t="n"/>
      <c r="Q137" s="3" t="n"/>
      <c r="R137" s="7">
        <f>IF(OR(A137="",B137="",F137=""),"",IF(F137&lt;B137,"CHECK",(F137-B137)*24))</f>
        <v/>
      </c>
      <c r="S137" s="3">
        <f>IF(A137="","",IF(Q137="Stop","STOP",IF(OR(H137="Closed",H137="Declined",H137="Archived"),"CLOSED",IF(OR(K137="",'Cohort review'!$B$4=""),"",IF(K137&lt;'Cohort review'!$B$4+1,"DUE","PLANNED")))))</f>
        <v/>
      </c>
      <c r="T137" s="3">
        <f>IF(A137="","",IF(COUNTIF($A$2:$A$251,A137)&gt;1,"DUPLICATE ID",IF(OR(B137="",C137="",D137="",H137=""),"MISSING CORE",IF(AND(F137&lt;&gt;"",F137&lt;B137),"REPLY BEFORE INQUIRY",IF(AND(L137&lt;&gt;"",L137&lt;B137),"BOOKED BEFORE INQUIRY",IF(AND(OR(H137="Tour booked",H137="Tour attended"),OR(L137="",M137="")),"MISSING TOUR DATES",IF(AND(Q137="Stop",NOT(OR(H137="Closed",H137="Declined",H137="Archived"))),"REVIEW STOP STATUS","OK")))))))</f>
        <v/>
      </c>
    </row>
    <row r="138" ht="34" customHeight="1">
      <c r="A138" s="2" t="n"/>
      <c r="B138" s="4" t="n"/>
      <c r="C138" s="2" t="n"/>
      <c r="D138" s="2" t="n"/>
      <c r="E138" s="2" t="n"/>
      <c r="F138" s="4" t="n"/>
      <c r="G138" s="2" t="n"/>
      <c r="H138" s="2" t="n"/>
      <c r="I138" s="4" t="n"/>
      <c r="J138" s="2" t="n"/>
      <c r="K138" s="4" t="n"/>
      <c r="L138" s="4" t="n"/>
      <c r="M138" s="4" t="n"/>
      <c r="N138" s="2" t="n"/>
      <c r="O138" s="4" t="n"/>
      <c r="P138" s="2" t="n"/>
      <c r="Q138" s="2" t="n"/>
      <c r="R138" s="5">
        <f>IF(OR(A138="",B138="",F138=""),"",IF(F138&lt;B138,"CHECK",(F138-B138)*24))</f>
        <v/>
      </c>
      <c r="S138" s="2">
        <f>IF(A138="","",IF(Q138="Stop","STOP",IF(OR(H138="Closed",H138="Declined",H138="Archived"),"CLOSED",IF(OR(K138="",'Cohort review'!$B$4=""),"",IF(K138&lt;'Cohort review'!$B$4+1,"DUE","PLANNED")))))</f>
        <v/>
      </c>
      <c r="T138" s="2">
        <f>IF(A138="","",IF(COUNTIF($A$2:$A$251,A138)&gt;1,"DUPLICATE ID",IF(OR(B138="",C138="",D138="",H138=""),"MISSING CORE",IF(AND(F138&lt;&gt;"",F138&lt;B138),"REPLY BEFORE INQUIRY",IF(AND(L138&lt;&gt;"",L138&lt;B138),"BOOKED BEFORE INQUIRY",IF(AND(OR(H138="Tour booked",H138="Tour attended"),OR(L138="",M138="")),"MISSING TOUR DATES",IF(AND(Q138="Stop",NOT(OR(H138="Closed",H138="Declined",H138="Archived"))),"REVIEW STOP STATUS","OK")))))))</f>
        <v/>
      </c>
    </row>
    <row r="139" ht="34" customHeight="1">
      <c r="A139" s="3" t="n"/>
      <c r="B139" s="6" t="n"/>
      <c r="C139" s="3" t="n"/>
      <c r="D139" s="3" t="n"/>
      <c r="E139" s="3" t="n"/>
      <c r="F139" s="6" t="n"/>
      <c r="G139" s="3" t="n"/>
      <c r="H139" s="3" t="n"/>
      <c r="I139" s="6" t="n"/>
      <c r="J139" s="3" t="n"/>
      <c r="K139" s="6" t="n"/>
      <c r="L139" s="6" t="n"/>
      <c r="M139" s="6" t="n"/>
      <c r="N139" s="3" t="n"/>
      <c r="O139" s="6" t="n"/>
      <c r="P139" s="3" t="n"/>
      <c r="Q139" s="3" t="n"/>
      <c r="R139" s="7">
        <f>IF(OR(A139="",B139="",F139=""),"",IF(F139&lt;B139,"CHECK",(F139-B139)*24))</f>
        <v/>
      </c>
      <c r="S139" s="3">
        <f>IF(A139="","",IF(Q139="Stop","STOP",IF(OR(H139="Closed",H139="Declined",H139="Archived"),"CLOSED",IF(OR(K139="",'Cohort review'!$B$4=""),"",IF(K139&lt;'Cohort review'!$B$4+1,"DUE","PLANNED")))))</f>
        <v/>
      </c>
      <c r="T139" s="3">
        <f>IF(A139="","",IF(COUNTIF($A$2:$A$251,A139)&gt;1,"DUPLICATE ID",IF(OR(B139="",C139="",D139="",H139=""),"MISSING CORE",IF(AND(F139&lt;&gt;"",F139&lt;B139),"REPLY BEFORE INQUIRY",IF(AND(L139&lt;&gt;"",L139&lt;B139),"BOOKED BEFORE INQUIRY",IF(AND(OR(H139="Tour booked",H139="Tour attended"),OR(L139="",M139="")),"MISSING TOUR DATES",IF(AND(Q139="Stop",NOT(OR(H139="Closed",H139="Declined",H139="Archived"))),"REVIEW STOP STATUS","OK")))))))</f>
        <v/>
      </c>
    </row>
    <row r="140" ht="34" customHeight="1">
      <c r="A140" s="2" t="n"/>
      <c r="B140" s="4" t="n"/>
      <c r="C140" s="2" t="n"/>
      <c r="D140" s="2" t="n"/>
      <c r="E140" s="2" t="n"/>
      <c r="F140" s="4" t="n"/>
      <c r="G140" s="2" t="n"/>
      <c r="H140" s="2" t="n"/>
      <c r="I140" s="4" t="n"/>
      <c r="J140" s="2" t="n"/>
      <c r="K140" s="4" t="n"/>
      <c r="L140" s="4" t="n"/>
      <c r="M140" s="4" t="n"/>
      <c r="N140" s="2" t="n"/>
      <c r="O140" s="4" t="n"/>
      <c r="P140" s="2" t="n"/>
      <c r="Q140" s="2" t="n"/>
      <c r="R140" s="5">
        <f>IF(OR(A140="",B140="",F140=""),"",IF(F140&lt;B140,"CHECK",(F140-B140)*24))</f>
        <v/>
      </c>
      <c r="S140" s="2">
        <f>IF(A140="","",IF(Q140="Stop","STOP",IF(OR(H140="Closed",H140="Declined",H140="Archived"),"CLOSED",IF(OR(K140="",'Cohort review'!$B$4=""),"",IF(K140&lt;'Cohort review'!$B$4+1,"DUE","PLANNED")))))</f>
        <v/>
      </c>
      <c r="T140" s="2">
        <f>IF(A140="","",IF(COUNTIF($A$2:$A$251,A140)&gt;1,"DUPLICATE ID",IF(OR(B140="",C140="",D140="",H140=""),"MISSING CORE",IF(AND(F140&lt;&gt;"",F140&lt;B140),"REPLY BEFORE INQUIRY",IF(AND(L140&lt;&gt;"",L140&lt;B140),"BOOKED BEFORE INQUIRY",IF(AND(OR(H140="Tour booked",H140="Tour attended"),OR(L140="",M140="")),"MISSING TOUR DATES",IF(AND(Q140="Stop",NOT(OR(H140="Closed",H140="Declined",H140="Archived"))),"REVIEW STOP STATUS","OK")))))))</f>
        <v/>
      </c>
    </row>
    <row r="141" ht="34" customHeight="1">
      <c r="A141" s="3" t="n"/>
      <c r="B141" s="6" t="n"/>
      <c r="C141" s="3" t="n"/>
      <c r="D141" s="3" t="n"/>
      <c r="E141" s="3" t="n"/>
      <c r="F141" s="6" t="n"/>
      <c r="G141" s="3" t="n"/>
      <c r="H141" s="3" t="n"/>
      <c r="I141" s="6" t="n"/>
      <c r="J141" s="3" t="n"/>
      <c r="K141" s="6" t="n"/>
      <c r="L141" s="6" t="n"/>
      <c r="M141" s="6" t="n"/>
      <c r="N141" s="3" t="n"/>
      <c r="O141" s="6" t="n"/>
      <c r="P141" s="3" t="n"/>
      <c r="Q141" s="3" t="n"/>
      <c r="R141" s="7">
        <f>IF(OR(A141="",B141="",F141=""),"",IF(F141&lt;B141,"CHECK",(F141-B141)*24))</f>
        <v/>
      </c>
      <c r="S141" s="3">
        <f>IF(A141="","",IF(Q141="Stop","STOP",IF(OR(H141="Closed",H141="Declined",H141="Archived"),"CLOSED",IF(OR(K141="",'Cohort review'!$B$4=""),"",IF(K141&lt;'Cohort review'!$B$4+1,"DUE","PLANNED")))))</f>
        <v/>
      </c>
      <c r="T141" s="3">
        <f>IF(A141="","",IF(COUNTIF($A$2:$A$251,A141)&gt;1,"DUPLICATE ID",IF(OR(B141="",C141="",D141="",H141=""),"MISSING CORE",IF(AND(F141&lt;&gt;"",F141&lt;B141),"REPLY BEFORE INQUIRY",IF(AND(L141&lt;&gt;"",L141&lt;B141),"BOOKED BEFORE INQUIRY",IF(AND(OR(H141="Tour booked",H141="Tour attended"),OR(L141="",M141="")),"MISSING TOUR DATES",IF(AND(Q141="Stop",NOT(OR(H141="Closed",H141="Declined",H141="Archived"))),"REVIEW STOP STATUS","OK")))))))</f>
        <v/>
      </c>
    </row>
    <row r="142" ht="34" customHeight="1">
      <c r="A142" s="2" t="n"/>
      <c r="B142" s="4" t="n"/>
      <c r="C142" s="2" t="n"/>
      <c r="D142" s="2" t="n"/>
      <c r="E142" s="2" t="n"/>
      <c r="F142" s="4" t="n"/>
      <c r="G142" s="2" t="n"/>
      <c r="H142" s="2" t="n"/>
      <c r="I142" s="4" t="n"/>
      <c r="J142" s="2" t="n"/>
      <c r="K142" s="4" t="n"/>
      <c r="L142" s="4" t="n"/>
      <c r="M142" s="4" t="n"/>
      <c r="N142" s="2" t="n"/>
      <c r="O142" s="4" t="n"/>
      <c r="P142" s="2" t="n"/>
      <c r="Q142" s="2" t="n"/>
      <c r="R142" s="5">
        <f>IF(OR(A142="",B142="",F142=""),"",IF(F142&lt;B142,"CHECK",(F142-B142)*24))</f>
        <v/>
      </c>
      <c r="S142" s="2">
        <f>IF(A142="","",IF(Q142="Stop","STOP",IF(OR(H142="Closed",H142="Declined",H142="Archived"),"CLOSED",IF(OR(K142="",'Cohort review'!$B$4=""),"",IF(K142&lt;'Cohort review'!$B$4+1,"DUE","PLANNED")))))</f>
        <v/>
      </c>
      <c r="T142" s="2">
        <f>IF(A142="","",IF(COUNTIF($A$2:$A$251,A142)&gt;1,"DUPLICATE ID",IF(OR(B142="",C142="",D142="",H142=""),"MISSING CORE",IF(AND(F142&lt;&gt;"",F142&lt;B142),"REPLY BEFORE INQUIRY",IF(AND(L142&lt;&gt;"",L142&lt;B142),"BOOKED BEFORE INQUIRY",IF(AND(OR(H142="Tour booked",H142="Tour attended"),OR(L142="",M142="")),"MISSING TOUR DATES",IF(AND(Q142="Stop",NOT(OR(H142="Closed",H142="Declined",H142="Archived"))),"REVIEW STOP STATUS","OK")))))))</f>
        <v/>
      </c>
    </row>
    <row r="143" ht="34" customHeight="1">
      <c r="A143" s="3" t="n"/>
      <c r="B143" s="6" t="n"/>
      <c r="C143" s="3" t="n"/>
      <c r="D143" s="3" t="n"/>
      <c r="E143" s="3" t="n"/>
      <c r="F143" s="6" t="n"/>
      <c r="G143" s="3" t="n"/>
      <c r="H143" s="3" t="n"/>
      <c r="I143" s="6" t="n"/>
      <c r="J143" s="3" t="n"/>
      <c r="K143" s="6" t="n"/>
      <c r="L143" s="6" t="n"/>
      <c r="M143" s="6" t="n"/>
      <c r="N143" s="3" t="n"/>
      <c r="O143" s="6" t="n"/>
      <c r="P143" s="3" t="n"/>
      <c r="Q143" s="3" t="n"/>
      <c r="R143" s="7">
        <f>IF(OR(A143="",B143="",F143=""),"",IF(F143&lt;B143,"CHECK",(F143-B143)*24))</f>
        <v/>
      </c>
      <c r="S143" s="3">
        <f>IF(A143="","",IF(Q143="Stop","STOP",IF(OR(H143="Closed",H143="Declined",H143="Archived"),"CLOSED",IF(OR(K143="",'Cohort review'!$B$4=""),"",IF(K143&lt;'Cohort review'!$B$4+1,"DUE","PLANNED")))))</f>
        <v/>
      </c>
      <c r="T143" s="3">
        <f>IF(A143="","",IF(COUNTIF($A$2:$A$251,A143)&gt;1,"DUPLICATE ID",IF(OR(B143="",C143="",D143="",H143=""),"MISSING CORE",IF(AND(F143&lt;&gt;"",F143&lt;B143),"REPLY BEFORE INQUIRY",IF(AND(L143&lt;&gt;"",L143&lt;B143),"BOOKED BEFORE INQUIRY",IF(AND(OR(H143="Tour booked",H143="Tour attended"),OR(L143="",M143="")),"MISSING TOUR DATES",IF(AND(Q143="Stop",NOT(OR(H143="Closed",H143="Declined",H143="Archived"))),"REVIEW STOP STATUS","OK")))))))</f>
        <v/>
      </c>
    </row>
    <row r="144" ht="34" customHeight="1">
      <c r="A144" s="2" t="n"/>
      <c r="B144" s="4" t="n"/>
      <c r="C144" s="2" t="n"/>
      <c r="D144" s="2" t="n"/>
      <c r="E144" s="2" t="n"/>
      <c r="F144" s="4" t="n"/>
      <c r="G144" s="2" t="n"/>
      <c r="H144" s="2" t="n"/>
      <c r="I144" s="4" t="n"/>
      <c r="J144" s="2" t="n"/>
      <c r="K144" s="4" t="n"/>
      <c r="L144" s="4" t="n"/>
      <c r="M144" s="4" t="n"/>
      <c r="N144" s="2" t="n"/>
      <c r="O144" s="4" t="n"/>
      <c r="P144" s="2" t="n"/>
      <c r="Q144" s="2" t="n"/>
      <c r="R144" s="5">
        <f>IF(OR(A144="",B144="",F144=""),"",IF(F144&lt;B144,"CHECK",(F144-B144)*24))</f>
        <v/>
      </c>
      <c r="S144" s="2">
        <f>IF(A144="","",IF(Q144="Stop","STOP",IF(OR(H144="Closed",H144="Declined",H144="Archived"),"CLOSED",IF(OR(K144="",'Cohort review'!$B$4=""),"",IF(K144&lt;'Cohort review'!$B$4+1,"DUE","PLANNED")))))</f>
        <v/>
      </c>
      <c r="T144" s="2">
        <f>IF(A144="","",IF(COUNTIF($A$2:$A$251,A144)&gt;1,"DUPLICATE ID",IF(OR(B144="",C144="",D144="",H144=""),"MISSING CORE",IF(AND(F144&lt;&gt;"",F144&lt;B144),"REPLY BEFORE INQUIRY",IF(AND(L144&lt;&gt;"",L144&lt;B144),"BOOKED BEFORE INQUIRY",IF(AND(OR(H144="Tour booked",H144="Tour attended"),OR(L144="",M144="")),"MISSING TOUR DATES",IF(AND(Q144="Stop",NOT(OR(H144="Closed",H144="Declined",H144="Archived"))),"REVIEW STOP STATUS","OK")))))))</f>
        <v/>
      </c>
    </row>
    <row r="145" ht="34" customHeight="1">
      <c r="A145" s="3" t="n"/>
      <c r="B145" s="6" t="n"/>
      <c r="C145" s="3" t="n"/>
      <c r="D145" s="3" t="n"/>
      <c r="E145" s="3" t="n"/>
      <c r="F145" s="6" t="n"/>
      <c r="G145" s="3" t="n"/>
      <c r="H145" s="3" t="n"/>
      <c r="I145" s="6" t="n"/>
      <c r="J145" s="3" t="n"/>
      <c r="K145" s="6" t="n"/>
      <c r="L145" s="6" t="n"/>
      <c r="M145" s="6" t="n"/>
      <c r="N145" s="3" t="n"/>
      <c r="O145" s="6" t="n"/>
      <c r="P145" s="3" t="n"/>
      <c r="Q145" s="3" t="n"/>
      <c r="R145" s="7">
        <f>IF(OR(A145="",B145="",F145=""),"",IF(F145&lt;B145,"CHECK",(F145-B145)*24))</f>
        <v/>
      </c>
      <c r="S145" s="3">
        <f>IF(A145="","",IF(Q145="Stop","STOP",IF(OR(H145="Closed",H145="Declined",H145="Archived"),"CLOSED",IF(OR(K145="",'Cohort review'!$B$4=""),"",IF(K145&lt;'Cohort review'!$B$4+1,"DUE","PLANNED")))))</f>
        <v/>
      </c>
      <c r="T145" s="3">
        <f>IF(A145="","",IF(COUNTIF($A$2:$A$251,A145)&gt;1,"DUPLICATE ID",IF(OR(B145="",C145="",D145="",H145=""),"MISSING CORE",IF(AND(F145&lt;&gt;"",F145&lt;B145),"REPLY BEFORE INQUIRY",IF(AND(L145&lt;&gt;"",L145&lt;B145),"BOOKED BEFORE INQUIRY",IF(AND(OR(H145="Tour booked",H145="Tour attended"),OR(L145="",M145="")),"MISSING TOUR DATES",IF(AND(Q145="Stop",NOT(OR(H145="Closed",H145="Declined",H145="Archived"))),"REVIEW STOP STATUS","OK")))))))</f>
        <v/>
      </c>
    </row>
    <row r="146" ht="34" customHeight="1">
      <c r="A146" s="2" t="n"/>
      <c r="B146" s="4" t="n"/>
      <c r="C146" s="2" t="n"/>
      <c r="D146" s="2" t="n"/>
      <c r="E146" s="2" t="n"/>
      <c r="F146" s="4" t="n"/>
      <c r="G146" s="2" t="n"/>
      <c r="H146" s="2" t="n"/>
      <c r="I146" s="4" t="n"/>
      <c r="J146" s="2" t="n"/>
      <c r="K146" s="4" t="n"/>
      <c r="L146" s="4" t="n"/>
      <c r="M146" s="4" t="n"/>
      <c r="N146" s="2" t="n"/>
      <c r="O146" s="4" t="n"/>
      <c r="P146" s="2" t="n"/>
      <c r="Q146" s="2" t="n"/>
      <c r="R146" s="5">
        <f>IF(OR(A146="",B146="",F146=""),"",IF(F146&lt;B146,"CHECK",(F146-B146)*24))</f>
        <v/>
      </c>
      <c r="S146" s="2">
        <f>IF(A146="","",IF(Q146="Stop","STOP",IF(OR(H146="Closed",H146="Declined",H146="Archived"),"CLOSED",IF(OR(K146="",'Cohort review'!$B$4=""),"",IF(K146&lt;'Cohort review'!$B$4+1,"DUE","PLANNED")))))</f>
        <v/>
      </c>
      <c r="T146" s="2">
        <f>IF(A146="","",IF(COUNTIF($A$2:$A$251,A146)&gt;1,"DUPLICATE ID",IF(OR(B146="",C146="",D146="",H146=""),"MISSING CORE",IF(AND(F146&lt;&gt;"",F146&lt;B146),"REPLY BEFORE INQUIRY",IF(AND(L146&lt;&gt;"",L146&lt;B146),"BOOKED BEFORE INQUIRY",IF(AND(OR(H146="Tour booked",H146="Tour attended"),OR(L146="",M146="")),"MISSING TOUR DATES",IF(AND(Q146="Stop",NOT(OR(H146="Closed",H146="Declined",H146="Archived"))),"REVIEW STOP STATUS","OK")))))))</f>
        <v/>
      </c>
    </row>
    <row r="147" ht="34" customHeight="1">
      <c r="A147" s="3" t="n"/>
      <c r="B147" s="6" t="n"/>
      <c r="C147" s="3" t="n"/>
      <c r="D147" s="3" t="n"/>
      <c r="E147" s="3" t="n"/>
      <c r="F147" s="6" t="n"/>
      <c r="G147" s="3" t="n"/>
      <c r="H147" s="3" t="n"/>
      <c r="I147" s="6" t="n"/>
      <c r="J147" s="3" t="n"/>
      <c r="K147" s="6" t="n"/>
      <c r="L147" s="6" t="n"/>
      <c r="M147" s="6" t="n"/>
      <c r="N147" s="3" t="n"/>
      <c r="O147" s="6" t="n"/>
      <c r="P147" s="3" t="n"/>
      <c r="Q147" s="3" t="n"/>
      <c r="R147" s="7">
        <f>IF(OR(A147="",B147="",F147=""),"",IF(F147&lt;B147,"CHECK",(F147-B147)*24))</f>
        <v/>
      </c>
      <c r="S147" s="3">
        <f>IF(A147="","",IF(Q147="Stop","STOP",IF(OR(H147="Closed",H147="Declined",H147="Archived"),"CLOSED",IF(OR(K147="",'Cohort review'!$B$4=""),"",IF(K147&lt;'Cohort review'!$B$4+1,"DUE","PLANNED")))))</f>
        <v/>
      </c>
      <c r="T147" s="3">
        <f>IF(A147="","",IF(COUNTIF($A$2:$A$251,A147)&gt;1,"DUPLICATE ID",IF(OR(B147="",C147="",D147="",H147=""),"MISSING CORE",IF(AND(F147&lt;&gt;"",F147&lt;B147),"REPLY BEFORE INQUIRY",IF(AND(L147&lt;&gt;"",L147&lt;B147),"BOOKED BEFORE INQUIRY",IF(AND(OR(H147="Tour booked",H147="Tour attended"),OR(L147="",M147="")),"MISSING TOUR DATES",IF(AND(Q147="Stop",NOT(OR(H147="Closed",H147="Declined",H147="Archived"))),"REVIEW STOP STATUS","OK")))))))</f>
        <v/>
      </c>
    </row>
    <row r="148" ht="34" customHeight="1">
      <c r="A148" s="2" t="n"/>
      <c r="B148" s="4" t="n"/>
      <c r="C148" s="2" t="n"/>
      <c r="D148" s="2" t="n"/>
      <c r="E148" s="2" t="n"/>
      <c r="F148" s="4" t="n"/>
      <c r="G148" s="2" t="n"/>
      <c r="H148" s="2" t="n"/>
      <c r="I148" s="4" t="n"/>
      <c r="J148" s="2" t="n"/>
      <c r="K148" s="4" t="n"/>
      <c r="L148" s="4" t="n"/>
      <c r="M148" s="4" t="n"/>
      <c r="N148" s="2" t="n"/>
      <c r="O148" s="4" t="n"/>
      <c r="P148" s="2" t="n"/>
      <c r="Q148" s="2" t="n"/>
      <c r="R148" s="5">
        <f>IF(OR(A148="",B148="",F148=""),"",IF(F148&lt;B148,"CHECK",(F148-B148)*24))</f>
        <v/>
      </c>
      <c r="S148" s="2">
        <f>IF(A148="","",IF(Q148="Stop","STOP",IF(OR(H148="Closed",H148="Declined",H148="Archived"),"CLOSED",IF(OR(K148="",'Cohort review'!$B$4=""),"",IF(K148&lt;'Cohort review'!$B$4+1,"DUE","PLANNED")))))</f>
        <v/>
      </c>
      <c r="T148" s="2">
        <f>IF(A148="","",IF(COUNTIF($A$2:$A$251,A148)&gt;1,"DUPLICATE ID",IF(OR(B148="",C148="",D148="",H148=""),"MISSING CORE",IF(AND(F148&lt;&gt;"",F148&lt;B148),"REPLY BEFORE INQUIRY",IF(AND(L148&lt;&gt;"",L148&lt;B148),"BOOKED BEFORE INQUIRY",IF(AND(OR(H148="Tour booked",H148="Tour attended"),OR(L148="",M148="")),"MISSING TOUR DATES",IF(AND(Q148="Stop",NOT(OR(H148="Closed",H148="Declined",H148="Archived"))),"REVIEW STOP STATUS","OK")))))))</f>
        <v/>
      </c>
    </row>
    <row r="149" ht="34" customHeight="1">
      <c r="A149" s="3" t="n"/>
      <c r="B149" s="6" t="n"/>
      <c r="C149" s="3" t="n"/>
      <c r="D149" s="3" t="n"/>
      <c r="E149" s="3" t="n"/>
      <c r="F149" s="6" t="n"/>
      <c r="G149" s="3" t="n"/>
      <c r="H149" s="3" t="n"/>
      <c r="I149" s="6" t="n"/>
      <c r="J149" s="3" t="n"/>
      <c r="K149" s="6" t="n"/>
      <c r="L149" s="6" t="n"/>
      <c r="M149" s="6" t="n"/>
      <c r="N149" s="3" t="n"/>
      <c r="O149" s="6" t="n"/>
      <c r="P149" s="3" t="n"/>
      <c r="Q149" s="3" t="n"/>
      <c r="R149" s="7">
        <f>IF(OR(A149="",B149="",F149=""),"",IF(F149&lt;B149,"CHECK",(F149-B149)*24))</f>
        <v/>
      </c>
      <c r="S149" s="3">
        <f>IF(A149="","",IF(Q149="Stop","STOP",IF(OR(H149="Closed",H149="Declined",H149="Archived"),"CLOSED",IF(OR(K149="",'Cohort review'!$B$4=""),"",IF(K149&lt;'Cohort review'!$B$4+1,"DUE","PLANNED")))))</f>
        <v/>
      </c>
      <c r="T149" s="3">
        <f>IF(A149="","",IF(COUNTIF($A$2:$A$251,A149)&gt;1,"DUPLICATE ID",IF(OR(B149="",C149="",D149="",H149=""),"MISSING CORE",IF(AND(F149&lt;&gt;"",F149&lt;B149),"REPLY BEFORE INQUIRY",IF(AND(L149&lt;&gt;"",L149&lt;B149),"BOOKED BEFORE INQUIRY",IF(AND(OR(H149="Tour booked",H149="Tour attended"),OR(L149="",M149="")),"MISSING TOUR DATES",IF(AND(Q149="Stop",NOT(OR(H149="Closed",H149="Declined",H149="Archived"))),"REVIEW STOP STATUS","OK")))))))</f>
        <v/>
      </c>
    </row>
    <row r="150" ht="34" customHeight="1">
      <c r="A150" s="2" t="n"/>
      <c r="B150" s="4" t="n"/>
      <c r="C150" s="2" t="n"/>
      <c r="D150" s="2" t="n"/>
      <c r="E150" s="2" t="n"/>
      <c r="F150" s="4" t="n"/>
      <c r="G150" s="2" t="n"/>
      <c r="H150" s="2" t="n"/>
      <c r="I150" s="4" t="n"/>
      <c r="J150" s="2" t="n"/>
      <c r="K150" s="4" t="n"/>
      <c r="L150" s="4" t="n"/>
      <c r="M150" s="4" t="n"/>
      <c r="N150" s="2" t="n"/>
      <c r="O150" s="4" t="n"/>
      <c r="P150" s="2" t="n"/>
      <c r="Q150" s="2" t="n"/>
      <c r="R150" s="5">
        <f>IF(OR(A150="",B150="",F150=""),"",IF(F150&lt;B150,"CHECK",(F150-B150)*24))</f>
        <v/>
      </c>
      <c r="S150" s="2">
        <f>IF(A150="","",IF(Q150="Stop","STOP",IF(OR(H150="Closed",H150="Declined",H150="Archived"),"CLOSED",IF(OR(K150="",'Cohort review'!$B$4=""),"",IF(K150&lt;'Cohort review'!$B$4+1,"DUE","PLANNED")))))</f>
        <v/>
      </c>
      <c r="T150" s="2">
        <f>IF(A150="","",IF(COUNTIF($A$2:$A$251,A150)&gt;1,"DUPLICATE ID",IF(OR(B150="",C150="",D150="",H150=""),"MISSING CORE",IF(AND(F150&lt;&gt;"",F150&lt;B150),"REPLY BEFORE INQUIRY",IF(AND(L150&lt;&gt;"",L150&lt;B150),"BOOKED BEFORE INQUIRY",IF(AND(OR(H150="Tour booked",H150="Tour attended"),OR(L150="",M150="")),"MISSING TOUR DATES",IF(AND(Q150="Stop",NOT(OR(H150="Closed",H150="Declined",H150="Archived"))),"REVIEW STOP STATUS","OK")))))))</f>
        <v/>
      </c>
    </row>
    <row r="151" ht="34" customHeight="1">
      <c r="A151" s="3" t="n"/>
      <c r="B151" s="6" t="n"/>
      <c r="C151" s="3" t="n"/>
      <c r="D151" s="3" t="n"/>
      <c r="E151" s="3" t="n"/>
      <c r="F151" s="6" t="n"/>
      <c r="G151" s="3" t="n"/>
      <c r="H151" s="3" t="n"/>
      <c r="I151" s="6" t="n"/>
      <c r="J151" s="3" t="n"/>
      <c r="K151" s="6" t="n"/>
      <c r="L151" s="6" t="n"/>
      <c r="M151" s="6" t="n"/>
      <c r="N151" s="3" t="n"/>
      <c r="O151" s="6" t="n"/>
      <c r="P151" s="3" t="n"/>
      <c r="Q151" s="3" t="n"/>
      <c r="R151" s="7">
        <f>IF(OR(A151="",B151="",F151=""),"",IF(F151&lt;B151,"CHECK",(F151-B151)*24))</f>
        <v/>
      </c>
      <c r="S151" s="3">
        <f>IF(A151="","",IF(Q151="Stop","STOP",IF(OR(H151="Closed",H151="Declined",H151="Archived"),"CLOSED",IF(OR(K151="",'Cohort review'!$B$4=""),"",IF(K151&lt;'Cohort review'!$B$4+1,"DUE","PLANNED")))))</f>
        <v/>
      </c>
      <c r="T151" s="3">
        <f>IF(A151="","",IF(COUNTIF($A$2:$A$251,A151)&gt;1,"DUPLICATE ID",IF(OR(B151="",C151="",D151="",H151=""),"MISSING CORE",IF(AND(F151&lt;&gt;"",F151&lt;B151),"REPLY BEFORE INQUIRY",IF(AND(L151&lt;&gt;"",L151&lt;B151),"BOOKED BEFORE INQUIRY",IF(AND(OR(H151="Tour booked",H151="Tour attended"),OR(L151="",M151="")),"MISSING TOUR DATES",IF(AND(Q151="Stop",NOT(OR(H151="Closed",H151="Declined",H151="Archived"))),"REVIEW STOP STATUS","OK")))))))</f>
        <v/>
      </c>
    </row>
    <row r="152" ht="34" customHeight="1">
      <c r="A152" s="2" t="n"/>
      <c r="B152" s="4" t="n"/>
      <c r="C152" s="2" t="n"/>
      <c r="D152" s="2" t="n"/>
      <c r="E152" s="2" t="n"/>
      <c r="F152" s="4" t="n"/>
      <c r="G152" s="2" t="n"/>
      <c r="H152" s="2" t="n"/>
      <c r="I152" s="4" t="n"/>
      <c r="J152" s="2" t="n"/>
      <c r="K152" s="4" t="n"/>
      <c r="L152" s="4" t="n"/>
      <c r="M152" s="4" t="n"/>
      <c r="N152" s="2" t="n"/>
      <c r="O152" s="4" t="n"/>
      <c r="P152" s="2" t="n"/>
      <c r="Q152" s="2" t="n"/>
      <c r="R152" s="5">
        <f>IF(OR(A152="",B152="",F152=""),"",IF(F152&lt;B152,"CHECK",(F152-B152)*24))</f>
        <v/>
      </c>
      <c r="S152" s="2">
        <f>IF(A152="","",IF(Q152="Stop","STOP",IF(OR(H152="Closed",H152="Declined",H152="Archived"),"CLOSED",IF(OR(K152="",'Cohort review'!$B$4=""),"",IF(K152&lt;'Cohort review'!$B$4+1,"DUE","PLANNED")))))</f>
        <v/>
      </c>
      <c r="T152" s="2">
        <f>IF(A152="","",IF(COUNTIF($A$2:$A$251,A152)&gt;1,"DUPLICATE ID",IF(OR(B152="",C152="",D152="",H152=""),"MISSING CORE",IF(AND(F152&lt;&gt;"",F152&lt;B152),"REPLY BEFORE INQUIRY",IF(AND(L152&lt;&gt;"",L152&lt;B152),"BOOKED BEFORE INQUIRY",IF(AND(OR(H152="Tour booked",H152="Tour attended"),OR(L152="",M152="")),"MISSING TOUR DATES",IF(AND(Q152="Stop",NOT(OR(H152="Closed",H152="Declined",H152="Archived"))),"REVIEW STOP STATUS","OK")))))))</f>
        <v/>
      </c>
    </row>
    <row r="153" ht="34" customHeight="1">
      <c r="A153" s="3" t="n"/>
      <c r="B153" s="6" t="n"/>
      <c r="C153" s="3" t="n"/>
      <c r="D153" s="3" t="n"/>
      <c r="E153" s="3" t="n"/>
      <c r="F153" s="6" t="n"/>
      <c r="G153" s="3" t="n"/>
      <c r="H153" s="3" t="n"/>
      <c r="I153" s="6" t="n"/>
      <c r="J153" s="3" t="n"/>
      <c r="K153" s="6" t="n"/>
      <c r="L153" s="6" t="n"/>
      <c r="M153" s="6" t="n"/>
      <c r="N153" s="3" t="n"/>
      <c r="O153" s="6" t="n"/>
      <c r="P153" s="3" t="n"/>
      <c r="Q153" s="3" t="n"/>
      <c r="R153" s="7">
        <f>IF(OR(A153="",B153="",F153=""),"",IF(F153&lt;B153,"CHECK",(F153-B153)*24))</f>
        <v/>
      </c>
      <c r="S153" s="3">
        <f>IF(A153="","",IF(Q153="Stop","STOP",IF(OR(H153="Closed",H153="Declined",H153="Archived"),"CLOSED",IF(OR(K153="",'Cohort review'!$B$4=""),"",IF(K153&lt;'Cohort review'!$B$4+1,"DUE","PLANNED")))))</f>
        <v/>
      </c>
      <c r="T153" s="3">
        <f>IF(A153="","",IF(COUNTIF($A$2:$A$251,A153)&gt;1,"DUPLICATE ID",IF(OR(B153="",C153="",D153="",H153=""),"MISSING CORE",IF(AND(F153&lt;&gt;"",F153&lt;B153),"REPLY BEFORE INQUIRY",IF(AND(L153&lt;&gt;"",L153&lt;B153),"BOOKED BEFORE INQUIRY",IF(AND(OR(H153="Tour booked",H153="Tour attended"),OR(L153="",M153="")),"MISSING TOUR DATES",IF(AND(Q153="Stop",NOT(OR(H153="Closed",H153="Declined",H153="Archived"))),"REVIEW STOP STATUS","OK")))))))</f>
        <v/>
      </c>
    </row>
    <row r="154" ht="34" customHeight="1">
      <c r="A154" s="2" t="n"/>
      <c r="B154" s="4" t="n"/>
      <c r="C154" s="2" t="n"/>
      <c r="D154" s="2" t="n"/>
      <c r="E154" s="2" t="n"/>
      <c r="F154" s="4" t="n"/>
      <c r="G154" s="2" t="n"/>
      <c r="H154" s="2" t="n"/>
      <c r="I154" s="4" t="n"/>
      <c r="J154" s="2" t="n"/>
      <c r="K154" s="4" t="n"/>
      <c r="L154" s="4" t="n"/>
      <c r="M154" s="4" t="n"/>
      <c r="N154" s="2" t="n"/>
      <c r="O154" s="4" t="n"/>
      <c r="P154" s="2" t="n"/>
      <c r="Q154" s="2" t="n"/>
      <c r="R154" s="5">
        <f>IF(OR(A154="",B154="",F154=""),"",IF(F154&lt;B154,"CHECK",(F154-B154)*24))</f>
        <v/>
      </c>
      <c r="S154" s="2">
        <f>IF(A154="","",IF(Q154="Stop","STOP",IF(OR(H154="Closed",H154="Declined",H154="Archived"),"CLOSED",IF(OR(K154="",'Cohort review'!$B$4=""),"",IF(K154&lt;'Cohort review'!$B$4+1,"DUE","PLANNED")))))</f>
        <v/>
      </c>
      <c r="T154" s="2">
        <f>IF(A154="","",IF(COUNTIF($A$2:$A$251,A154)&gt;1,"DUPLICATE ID",IF(OR(B154="",C154="",D154="",H154=""),"MISSING CORE",IF(AND(F154&lt;&gt;"",F154&lt;B154),"REPLY BEFORE INQUIRY",IF(AND(L154&lt;&gt;"",L154&lt;B154),"BOOKED BEFORE INQUIRY",IF(AND(OR(H154="Tour booked",H154="Tour attended"),OR(L154="",M154="")),"MISSING TOUR DATES",IF(AND(Q154="Stop",NOT(OR(H154="Closed",H154="Declined",H154="Archived"))),"REVIEW STOP STATUS","OK")))))))</f>
        <v/>
      </c>
    </row>
    <row r="155" ht="34" customHeight="1">
      <c r="A155" s="3" t="n"/>
      <c r="B155" s="6" t="n"/>
      <c r="C155" s="3" t="n"/>
      <c r="D155" s="3" t="n"/>
      <c r="E155" s="3" t="n"/>
      <c r="F155" s="6" t="n"/>
      <c r="G155" s="3" t="n"/>
      <c r="H155" s="3" t="n"/>
      <c r="I155" s="6" t="n"/>
      <c r="J155" s="3" t="n"/>
      <c r="K155" s="6" t="n"/>
      <c r="L155" s="6" t="n"/>
      <c r="M155" s="6" t="n"/>
      <c r="N155" s="3" t="n"/>
      <c r="O155" s="6" t="n"/>
      <c r="P155" s="3" t="n"/>
      <c r="Q155" s="3" t="n"/>
      <c r="R155" s="7">
        <f>IF(OR(A155="",B155="",F155=""),"",IF(F155&lt;B155,"CHECK",(F155-B155)*24))</f>
        <v/>
      </c>
      <c r="S155" s="3">
        <f>IF(A155="","",IF(Q155="Stop","STOP",IF(OR(H155="Closed",H155="Declined",H155="Archived"),"CLOSED",IF(OR(K155="",'Cohort review'!$B$4=""),"",IF(K155&lt;'Cohort review'!$B$4+1,"DUE","PLANNED")))))</f>
        <v/>
      </c>
      <c r="T155" s="3">
        <f>IF(A155="","",IF(COUNTIF($A$2:$A$251,A155)&gt;1,"DUPLICATE ID",IF(OR(B155="",C155="",D155="",H155=""),"MISSING CORE",IF(AND(F155&lt;&gt;"",F155&lt;B155),"REPLY BEFORE INQUIRY",IF(AND(L155&lt;&gt;"",L155&lt;B155),"BOOKED BEFORE INQUIRY",IF(AND(OR(H155="Tour booked",H155="Tour attended"),OR(L155="",M155="")),"MISSING TOUR DATES",IF(AND(Q155="Stop",NOT(OR(H155="Closed",H155="Declined",H155="Archived"))),"REVIEW STOP STATUS","OK")))))))</f>
        <v/>
      </c>
    </row>
    <row r="156" ht="34" customHeight="1">
      <c r="A156" s="2" t="n"/>
      <c r="B156" s="4" t="n"/>
      <c r="C156" s="2" t="n"/>
      <c r="D156" s="2" t="n"/>
      <c r="E156" s="2" t="n"/>
      <c r="F156" s="4" t="n"/>
      <c r="G156" s="2" t="n"/>
      <c r="H156" s="2" t="n"/>
      <c r="I156" s="4" t="n"/>
      <c r="J156" s="2" t="n"/>
      <c r="K156" s="4" t="n"/>
      <c r="L156" s="4" t="n"/>
      <c r="M156" s="4" t="n"/>
      <c r="N156" s="2" t="n"/>
      <c r="O156" s="4" t="n"/>
      <c r="P156" s="2" t="n"/>
      <c r="Q156" s="2" t="n"/>
      <c r="R156" s="5">
        <f>IF(OR(A156="",B156="",F156=""),"",IF(F156&lt;B156,"CHECK",(F156-B156)*24))</f>
        <v/>
      </c>
      <c r="S156" s="2">
        <f>IF(A156="","",IF(Q156="Stop","STOP",IF(OR(H156="Closed",H156="Declined",H156="Archived"),"CLOSED",IF(OR(K156="",'Cohort review'!$B$4=""),"",IF(K156&lt;'Cohort review'!$B$4+1,"DUE","PLANNED")))))</f>
        <v/>
      </c>
      <c r="T156" s="2">
        <f>IF(A156="","",IF(COUNTIF($A$2:$A$251,A156)&gt;1,"DUPLICATE ID",IF(OR(B156="",C156="",D156="",H156=""),"MISSING CORE",IF(AND(F156&lt;&gt;"",F156&lt;B156),"REPLY BEFORE INQUIRY",IF(AND(L156&lt;&gt;"",L156&lt;B156),"BOOKED BEFORE INQUIRY",IF(AND(OR(H156="Tour booked",H156="Tour attended"),OR(L156="",M156="")),"MISSING TOUR DATES",IF(AND(Q156="Stop",NOT(OR(H156="Closed",H156="Declined",H156="Archived"))),"REVIEW STOP STATUS","OK")))))))</f>
        <v/>
      </c>
    </row>
    <row r="157" ht="34" customHeight="1">
      <c r="A157" s="3" t="n"/>
      <c r="B157" s="6" t="n"/>
      <c r="C157" s="3" t="n"/>
      <c r="D157" s="3" t="n"/>
      <c r="E157" s="3" t="n"/>
      <c r="F157" s="6" t="n"/>
      <c r="G157" s="3" t="n"/>
      <c r="H157" s="3" t="n"/>
      <c r="I157" s="6" t="n"/>
      <c r="J157" s="3" t="n"/>
      <c r="K157" s="6" t="n"/>
      <c r="L157" s="6" t="n"/>
      <c r="M157" s="6" t="n"/>
      <c r="N157" s="3" t="n"/>
      <c r="O157" s="6" t="n"/>
      <c r="P157" s="3" t="n"/>
      <c r="Q157" s="3" t="n"/>
      <c r="R157" s="7">
        <f>IF(OR(A157="",B157="",F157=""),"",IF(F157&lt;B157,"CHECK",(F157-B157)*24))</f>
        <v/>
      </c>
      <c r="S157" s="3">
        <f>IF(A157="","",IF(Q157="Stop","STOP",IF(OR(H157="Closed",H157="Declined",H157="Archived"),"CLOSED",IF(OR(K157="",'Cohort review'!$B$4=""),"",IF(K157&lt;'Cohort review'!$B$4+1,"DUE","PLANNED")))))</f>
        <v/>
      </c>
      <c r="T157" s="3">
        <f>IF(A157="","",IF(COUNTIF($A$2:$A$251,A157)&gt;1,"DUPLICATE ID",IF(OR(B157="",C157="",D157="",H157=""),"MISSING CORE",IF(AND(F157&lt;&gt;"",F157&lt;B157),"REPLY BEFORE INQUIRY",IF(AND(L157&lt;&gt;"",L157&lt;B157),"BOOKED BEFORE INQUIRY",IF(AND(OR(H157="Tour booked",H157="Tour attended"),OR(L157="",M157="")),"MISSING TOUR DATES",IF(AND(Q157="Stop",NOT(OR(H157="Closed",H157="Declined",H157="Archived"))),"REVIEW STOP STATUS","OK")))))))</f>
        <v/>
      </c>
    </row>
    <row r="158" ht="34" customHeight="1">
      <c r="A158" s="2" t="n"/>
      <c r="B158" s="4" t="n"/>
      <c r="C158" s="2" t="n"/>
      <c r="D158" s="2" t="n"/>
      <c r="E158" s="2" t="n"/>
      <c r="F158" s="4" t="n"/>
      <c r="G158" s="2" t="n"/>
      <c r="H158" s="2" t="n"/>
      <c r="I158" s="4" t="n"/>
      <c r="J158" s="2" t="n"/>
      <c r="K158" s="4" t="n"/>
      <c r="L158" s="4" t="n"/>
      <c r="M158" s="4" t="n"/>
      <c r="N158" s="2" t="n"/>
      <c r="O158" s="4" t="n"/>
      <c r="P158" s="2" t="n"/>
      <c r="Q158" s="2" t="n"/>
      <c r="R158" s="5">
        <f>IF(OR(A158="",B158="",F158=""),"",IF(F158&lt;B158,"CHECK",(F158-B158)*24))</f>
        <v/>
      </c>
      <c r="S158" s="2">
        <f>IF(A158="","",IF(Q158="Stop","STOP",IF(OR(H158="Closed",H158="Declined",H158="Archived"),"CLOSED",IF(OR(K158="",'Cohort review'!$B$4=""),"",IF(K158&lt;'Cohort review'!$B$4+1,"DUE","PLANNED")))))</f>
        <v/>
      </c>
      <c r="T158" s="2">
        <f>IF(A158="","",IF(COUNTIF($A$2:$A$251,A158)&gt;1,"DUPLICATE ID",IF(OR(B158="",C158="",D158="",H158=""),"MISSING CORE",IF(AND(F158&lt;&gt;"",F158&lt;B158),"REPLY BEFORE INQUIRY",IF(AND(L158&lt;&gt;"",L158&lt;B158),"BOOKED BEFORE INQUIRY",IF(AND(OR(H158="Tour booked",H158="Tour attended"),OR(L158="",M158="")),"MISSING TOUR DATES",IF(AND(Q158="Stop",NOT(OR(H158="Closed",H158="Declined",H158="Archived"))),"REVIEW STOP STATUS","OK")))))))</f>
        <v/>
      </c>
    </row>
    <row r="159" ht="34" customHeight="1">
      <c r="A159" s="3" t="n"/>
      <c r="B159" s="6" t="n"/>
      <c r="C159" s="3" t="n"/>
      <c r="D159" s="3" t="n"/>
      <c r="E159" s="3" t="n"/>
      <c r="F159" s="6" t="n"/>
      <c r="G159" s="3" t="n"/>
      <c r="H159" s="3" t="n"/>
      <c r="I159" s="6" t="n"/>
      <c r="J159" s="3" t="n"/>
      <c r="K159" s="6" t="n"/>
      <c r="L159" s="6" t="n"/>
      <c r="M159" s="6" t="n"/>
      <c r="N159" s="3" t="n"/>
      <c r="O159" s="6" t="n"/>
      <c r="P159" s="3" t="n"/>
      <c r="Q159" s="3" t="n"/>
      <c r="R159" s="7">
        <f>IF(OR(A159="",B159="",F159=""),"",IF(F159&lt;B159,"CHECK",(F159-B159)*24))</f>
        <v/>
      </c>
      <c r="S159" s="3">
        <f>IF(A159="","",IF(Q159="Stop","STOP",IF(OR(H159="Closed",H159="Declined",H159="Archived"),"CLOSED",IF(OR(K159="",'Cohort review'!$B$4=""),"",IF(K159&lt;'Cohort review'!$B$4+1,"DUE","PLANNED")))))</f>
        <v/>
      </c>
      <c r="T159" s="3">
        <f>IF(A159="","",IF(COUNTIF($A$2:$A$251,A159)&gt;1,"DUPLICATE ID",IF(OR(B159="",C159="",D159="",H159=""),"MISSING CORE",IF(AND(F159&lt;&gt;"",F159&lt;B159),"REPLY BEFORE INQUIRY",IF(AND(L159&lt;&gt;"",L159&lt;B159),"BOOKED BEFORE INQUIRY",IF(AND(OR(H159="Tour booked",H159="Tour attended"),OR(L159="",M159="")),"MISSING TOUR DATES",IF(AND(Q159="Stop",NOT(OR(H159="Closed",H159="Declined",H159="Archived"))),"REVIEW STOP STATUS","OK")))))))</f>
        <v/>
      </c>
    </row>
    <row r="160" ht="34" customHeight="1">
      <c r="A160" s="2" t="n"/>
      <c r="B160" s="4" t="n"/>
      <c r="C160" s="2" t="n"/>
      <c r="D160" s="2" t="n"/>
      <c r="E160" s="2" t="n"/>
      <c r="F160" s="4" t="n"/>
      <c r="G160" s="2" t="n"/>
      <c r="H160" s="2" t="n"/>
      <c r="I160" s="4" t="n"/>
      <c r="J160" s="2" t="n"/>
      <c r="K160" s="4" t="n"/>
      <c r="L160" s="4" t="n"/>
      <c r="M160" s="4" t="n"/>
      <c r="N160" s="2" t="n"/>
      <c r="O160" s="4" t="n"/>
      <c r="P160" s="2" t="n"/>
      <c r="Q160" s="2" t="n"/>
      <c r="R160" s="5">
        <f>IF(OR(A160="",B160="",F160=""),"",IF(F160&lt;B160,"CHECK",(F160-B160)*24))</f>
        <v/>
      </c>
      <c r="S160" s="2">
        <f>IF(A160="","",IF(Q160="Stop","STOP",IF(OR(H160="Closed",H160="Declined",H160="Archived"),"CLOSED",IF(OR(K160="",'Cohort review'!$B$4=""),"",IF(K160&lt;'Cohort review'!$B$4+1,"DUE","PLANNED")))))</f>
        <v/>
      </c>
      <c r="T160" s="2">
        <f>IF(A160="","",IF(COUNTIF($A$2:$A$251,A160)&gt;1,"DUPLICATE ID",IF(OR(B160="",C160="",D160="",H160=""),"MISSING CORE",IF(AND(F160&lt;&gt;"",F160&lt;B160),"REPLY BEFORE INQUIRY",IF(AND(L160&lt;&gt;"",L160&lt;B160),"BOOKED BEFORE INQUIRY",IF(AND(OR(H160="Tour booked",H160="Tour attended"),OR(L160="",M160="")),"MISSING TOUR DATES",IF(AND(Q160="Stop",NOT(OR(H160="Closed",H160="Declined",H160="Archived"))),"REVIEW STOP STATUS","OK")))))))</f>
        <v/>
      </c>
    </row>
    <row r="161" ht="34" customHeight="1">
      <c r="A161" s="3" t="n"/>
      <c r="B161" s="6" t="n"/>
      <c r="C161" s="3" t="n"/>
      <c r="D161" s="3" t="n"/>
      <c r="E161" s="3" t="n"/>
      <c r="F161" s="6" t="n"/>
      <c r="G161" s="3" t="n"/>
      <c r="H161" s="3" t="n"/>
      <c r="I161" s="6" t="n"/>
      <c r="J161" s="3" t="n"/>
      <c r="K161" s="6" t="n"/>
      <c r="L161" s="6" t="n"/>
      <c r="M161" s="6" t="n"/>
      <c r="N161" s="3" t="n"/>
      <c r="O161" s="6" t="n"/>
      <c r="P161" s="3" t="n"/>
      <c r="Q161" s="3" t="n"/>
      <c r="R161" s="7">
        <f>IF(OR(A161="",B161="",F161=""),"",IF(F161&lt;B161,"CHECK",(F161-B161)*24))</f>
        <v/>
      </c>
      <c r="S161" s="3">
        <f>IF(A161="","",IF(Q161="Stop","STOP",IF(OR(H161="Closed",H161="Declined",H161="Archived"),"CLOSED",IF(OR(K161="",'Cohort review'!$B$4=""),"",IF(K161&lt;'Cohort review'!$B$4+1,"DUE","PLANNED")))))</f>
        <v/>
      </c>
      <c r="T161" s="3">
        <f>IF(A161="","",IF(COUNTIF($A$2:$A$251,A161)&gt;1,"DUPLICATE ID",IF(OR(B161="",C161="",D161="",H161=""),"MISSING CORE",IF(AND(F161&lt;&gt;"",F161&lt;B161),"REPLY BEFORE INQUIRY",IF(AND(L161&lt;&gt;"",L161&lt;B161),"BOOKED BEFORE INQUIRY",IF(AND(OR(H161="Tour booked",H161="Tour attended"),OR(L161="",M161="")),"MISSING TOUR DATES",IF(AND(Q161="Stop",NOT(OR(H161="Closed",H161="Declined",H161="Archived"))),"REVIEW STOP STATUS","OK")))))))</f>
        <v/>
      </c>
    </row>
    <row r="162" ht="34" customHeight="1">
      <c r="A162" s="2" t="n"/>
      <c r="B162" s="4" t="n"/>
      <c r="C162" s="2" t="n"/>
      <c r="D162" s="2" t="n"/>
      <c r="E162" s="2" t="n"/>
      <c r="F162" s="4" t="n"/>
      <c r="G162" s="2" t="n"/>
      <c r="H162" s="2" t="n"/>
      <c r="I162" s="4" t="n"/>
      <c r="J162" s="2" t="n"/>
      <c r="K162" s="4" t="n"/>
      <c r="L162" s="4" t="n"/>
      <c r="M162" s="4" t="n"/>
      <c r="N162" s="2" t="n"/>
      <c r="O162" s="4" t="n"/>
      <c r="P162" s="2" t="n"/>
      <c r="Q162" s="2" t="n"/>
      <c r="R162" s="5">
        <f>IF(OR(A162="",B162="",F162=""),"",IF(F162&lt;B162,"CHECK",(F162-B162)*24))</f>
        <v/>
      </c>
      <c r="S162" s="2">
        <f>IF(A162="","",IF(Q162="Stop","STOP",IF(OR(H162="Closed",H162="Declined",H162="Archived"),"CLOSED",IF(OR(K162="",'Cohort review'!$B$4=""),"",IF(K162&lt;'Cohort review'!$B$4+1,"DUE","PLANNED")))))</f>
        <v/>
      </c>
      <c r="T162" s="2">
        <f>IF(A162="","",IF(COUNTIF($A$2:$A$251,A162)&gt;1,"DUPLICATE ID",IF(OR(B162="",C162="",D162="",H162=""),"MISSING CORE",IF(AND(F162&lt;&gt;"",F162&lt;B162),"REPLY BEFORE INQUIRY",IF(AND(L162&lt;&gt;"",L162&lt;B162),"BOOKED BEFORE INQUIRY",IF(AND(OR(H162="Tour booked",H162="Tour attended"),OR(L162="",M162="")),"MISSING TOUR DATES",IF(AND(Q162="Stop",NOT(OR(H162="Closed",H162="Declined",H162="Archived"))),"REVIEW STOP STATUS","OK")))))))</f>
        <v/>
      </c>
    </row>
    <row r="163" ht="34" customHeight="1">
      <c r="A163" s="3" t="n"/>
      <c r="B163" s="6" t="n"/>
      <c r="C163" s="3" t="n"/>
      <c r="D163" s="3" t="n"/>
      <c r="E163" s="3" t="n"/>
      <c r="F163" s="6" t="n"/>
      <c r="G163" s="3" t="n"/>
      <c r="H163" s="3" t="n"/>
      <c r="I163" s="6" t="n"/>
      <c r="J163" s="3" t="n"/>
      <c r="K163" s="6" t="n"/>
      <c r="L163" s="6" t="n"/>
      <c r="M163" s="6" t="n"/>
      <c r="N163" s="3" t="n"/>
      <c r="O163" s="6" t="n"/>
      <c r="P163" s="3" t="n"/>
      <c r="Q163" s="3" t="n"/>
      <c r="R163" s="7">
        <f>IF(OR(A163="",B163="",F163=""),"",IF(F163&lt;B163,"CHECK",(F163-B163)*24))</f>
        <v/>
      </c>
      <c r="S163" s="3">
        <f>IF(A163="","",IF(Q163="Stop","STOP",IF(OR(H163="Closed",H163="Declined",H163="Archived"),"CLOSED",IF(OR(K163="",'Cohort review'!$B$4=""),"",IF(K163&lt;'Cohort review'!$B$4+1,"DUE","PLANNED")))))</f>
        <v/>
      </c>
      <c r="T163" s="3">
        <f>IF(A163="","",IF(COUNTIF($A$2:$A$251,A163)&gt;1,"DUPLICATE ID",IF(OR(B163="",C163="",D163="",H163=""),"MISSING CORE",IF(AND(F163&lt;&gt;"",F163&lt;B163),"REPLY BEFORE INQUIRY",IF(AND(L163&lt;&gt;"",L163&lt;B163),"BOOKED BEFORE INQUIRY",IF(AND(OR(H163="Tour booked",H163="Tour attended"),OR(L163="",M163="")),"MISSING TOUR DATES",IF(AND(Q163="Stop",NOT(OR(H163="Closed",H163="Declined",H163="Archived"))),"REVIEW STOP STATUS","OK")))))))</f>
        <v/>
      </c>
    </row>
    <row r="164" ht="34" customHeight="1">
      <c r="A164" s="2" t="n"/>
      <c r="B164" s="4" t="n"/>
      <c r="C164" s="2" t="n"/>
      <c r="D164" s="2" t="n"/>
      <c r="E164" s="2" t="n"/>
      <c r="F164" s="4" t="n"/>
      <c r="G164" s="2" t="n"/>
      <c r="H164" s="2" t="n"/>
      <c r="I164" s="4" t="n"/>
      <c r="J164" s="2" t="n"/>
      <c r="K164" s="4" t="n"/>
      <c r="L164" s="4" t="n"/>
      <c r="M164" s="4" t="n"/>
      <c r="N164" s="2" t="n"/>
      <c r="O164" s="4" t="n"/>
      <c r="P164" s="2" t="n"/>
      <c r="Q164" s="2" t="n"/>
      <c r="R164" s="5">
        <f>IF(OR(A164="",B164="",F164=""),"",IF(F164&lt;B164,"CHECK",(F164-B164)*24))</f>
        <v/>
      </c>
      <c r="S164" s="2">
        <f>IF(A164="","",IF(Q164="Stop","STOP",IF(OR(H164="Closed",H164="Declined",H164="Archived"),"CLOSED",IF(OR(K164="",'Cohort review'!$B$4=""),"",IF(K164&lt;'Cohort review'!$B$4+1,"DUE","PLANNED")))))</f>
        <v/>
      </c>
      <c r="T164" s="2">
        <f>IF(A164="","",IF(COUNTIF($A$2:$A$251,A164)&gt;1,"DUPLICATE ID",IF(OR(B164="",C164="",D164="",H164=""),"MISSING CORE",IF(AND(F164&lt;&gt;"",F164&lt;B164),"REPLY BEFORE INQUIRY",IF(AND(L164&lt;&gt;"",L164&lt;B164),"BOOKED BEFORE INQUIRY",IF(AND(OR(H164="Tour booked",H164="Tour attended"),OR(L164="",M164="")),"MISSING TOUR DATES",IF(AND(Q164="Stop",NOT(OR(H164="Closed",H164="Declined",H164="Archived"))),"REVIEW STOP STATUS","OK")))))))</f>
        <v/>
      </c>
    </row>
    <row r="165" ht="34" customHeight="1">
      <c r="A165" s="3" t="n"/>
      <c r="B165" s="6" t="n"/>
      <c r="C165" s="3" t="n"/>
      <c r="D165" s="3" t="n"/>
      <c r="E165" s="3" t="n"/>
      <c r="F165" s="6" t="n"/>
      <c r="G165" s="3" t="n"/>
      <c r="H165" s="3" t="n"/>
      <c r="I165" s="6" t="n"/>
      <c r="J165" s="3" t="n"/>
      <c r="K165" s="6" t="n"/>
      <c r="L165" s="6" t="n"/>
      <c r="M165" s="6" t="n"/>
      <c r="N165" s="3" t="n"/>
      <c r="O165" s="6" t="n"/>
      <c r="P165" s="3" t="n"/>
      <c r="Q165" s="3" t="n"/>
      <c r="R165" s="7">
        <f>IF(OR(A165="",B165="",F165=""),"",IF(F165&lt;B165,"CHECK",(F165-B165)*24))</f>
        <v/>
      </c>
      <c r="S165" s="3">
        <f>IF(A165="","",IF(Q165="Stop","STOP",IF(OR(H165="Closed",H165="Declined",H165="Archived"),"CLOSED",IF(OR(K165="",'Cohort review'!$B$4=""),"",IF(K165&lt;'Cohort review'!$B$4+1,"DUE","PLANNED")))))</f>
        <v/>
      </c>
      <c r="T165" s="3">
        <f>IF(A165="","",IF(COUNTIF($A$2:$A$251,A165)&gt;1,"DUPLICATE ID",IF(OR(B165="",C165="",D165="",H165=""),"MISSING CORE",IF(AND(F165&lt;&gt;"",F165&lt;B165),"REPLY BEFORE INQUIRY",IF(AND(L165&lt;&gt;"",L165&lt;B165),"BOOKED BEFORE INQUIRY",IF(AND(OR(H165="Tour booked",H165="Tour attended"),OR(L165="",M165="")),"MISSING TOUR DATES",IF(AND(Q165="Stop",NOT(OR(H165="Closed",H165="Declined",H165="Archived"))),"REVIEW STOP STATUS","OK")))))))</f>
        <v/>
      </c>
    </row>
    <row r="166" ht="34" customHeight="1">
      <c r="A166" s="2" t="n"/>
      <c r="B166" s="4" t="n"/>
      <c r="C166" s="2" t="n"/>
      <c r="D166" s="2" t="n"/>
      <c r="E166" s="2" t="n"/>
      <c r="F166" s="4" t="n"/>
      <c r="G166" s="2" t="n"/>
      <c r="H166" s="2" t="n"/>
      <c r="I166" s="4" t="n"/>
      <c r="J166" s="2" t="n"/>
      <c r="K166" s="4" t="n"/>
      <c r="L166" s="4" t="n"/>
      <c r="M166" s="4" t="n"/>
      <c r="N166" s="2" t="n"/>
      <c r="O166" s="4" t="n"/>
      <c r="P166" s="2" t="n"/>
      <c r="Q166" s="2" t="n"/>
      <c r="R166" s="5">
        <f>IF(OR(A166="",B166="",F166=""),"",IF(F166&lt;B166,"CHECK",(F166-B166)*24))</f>
        <v/>
      </c>
      <c r="S166" s="2">
        <f>IF(A166="","",IF(Q166="Stop","STOP",IF(OR(H166="Closed",H166="Declined",H166="Archived"),"CLOSED",IF(OR(K166="",'Cohort review'!$B$4=""),"",IF(K166&lt;'Cohort review'!$B$4+1,"DUE","PLANNED")))))</f>
        <v/>
      </c>
      <c r="T166" s="2">
        <f>IF(A166="","",IF(COUNTIF($A$2:$A$251,A166)&gt;1,"DUPLICATE ID",IF(OR(B166="",C166="",D166="",H166=""),"MISSING CORE",IF(AND(F166&lt;&gt;"",F166&lt;B166),"REPLY BEFORE INQUIRY",IF(AND(L166&lt;&gt;"",L166&lt;B166),"BOOKED BEFORE INQUIRY",IF(AND(OR(H166="Tour booked",H166="Tour attended"),OR(L166="",M166="")),"MISSING TOUR DATES",IF(AND(Q166="Stop",NOT(OR(H166="Closed",H166="Declined",H166="Archived"))),"REVIEW STOP STATUS","OK")))))))</f>
        <v/>
      </c>
    </row>
    <row r="167" ht="34" customHeight="1">
      <c r="A167" s="3" t="n"/>
      <c r="B167" s="6" t="n"/>
      <c r="C167" s="3" t="n"/>
      <c r="D167" s="3" t="n"/>
      <c r="E167" s="3" t="n"/>
      <c r="F167" s="6" t="n"/>
      <c r="G167" s="3" t="n"/>
      <c r="H167" s="3" t="n"/>
      <c r="I167" s="6" t="n"/>
      <c r="J167" s="3" t="n"/>
      <c r="K167" s="6" t="n"/>
      <c r="L167" s="6" t="n"/>
      <c r="M167" s="6" t="n"/>
      <c r="N167" s="3" t="n"/>
      <c r="O167" s="6" t="n"/>
      <c r="P167" s="3" t="n"/>
      <c r="Q167" s="3" t="n"/>
      <c r="R167" s="7">
        <f>IF(OR(A167="",B167="",F167=""),"",IF(F167&lt;B167,"CHECK",(F167-B167)*24))</f>
        <v/>
      </c>
      <c r="S167" s="3">
        <f>IF(A167="","",IF(Q167="Stop","STOP",IF(OR(H167="Closed",H167="Declined",H167="Archived"),"CLOSED",IF(OR(K167="",'Cohort review'!$B$4=""),"",IF(K167&lt;'Cohort review'!$B$4+1,"DUE","PLANNED")))))</f>
        <v/>
      </c>
      <c r="T167" s="3">
        <f>IF(A167="","",IF(COUNTIF($A$2:$A$251,A167)&gt;1,"DUPLICATE ID",IF(OR(B167="",C167="",D167="",H167=""),"MISSING CORE",IF(AND(F167&lt;&gt;"",F167&lt;B167),"REPLY BEFORE INQUIRY",IF(AND(L167&lt;&gt;"",L167&lt;B167),"BOOKED BEFORE INQUIRY",IF(AND(OR(H167="Tour booked",H167="Tour attended"),OR(L167="",M167="")),"MISSING TOUR DATES",IF(AND(Q167="Stop",NOT(OR(H167="Closed",H167="Declined",H167="Archived"))),"REVIEW STOP STATUS","OK")))))))</f>
        <v/>
      </c>
    </row>
    <row r="168" ht="34" customHeight="1">
      <c r="A168" s="2" t="n"/>
      <c r="B168" s="4" t="n"/>
      <c r="C168" s="2" t="n"/>
      <c r="D168" s="2" t="n"/>
      <c r="E168" s="2" t="n"/>
      <c r="F168" s="4" t="n"/>
      <c r="G168" s="2" t="n"/>
      <c r="H168" s="2" t="n"/>
      <c r="I168" s="4" t="n"/>
      <c r="J168" s="2" t="n"/>
      <c r="K168" s="4" t="n"/>
      <c r="L168" s="4" t="n"/>
      <c r="M168" s="4" t="n"/>
      <c r="N168" s="2" t="n"/>
      <c r="O168" s="4" t="n"/>
      <c r="P168" s="2" t="n"/>
      <c r="Q168" s="2" t="n"/>
      <c r="R168" s="5">
        <f>IF(OR(A168="",B168="",F168=""),"",IF(F168&lt;B168,"CHECK",(F168-B168)*24))</f>
        <v/>
      </c>
      <c r="S168" s="2">
        <f>IF(A168="","",IF(Q168="Stop","STOP",IF(OR(H168="Closed",H168="Declined",H168="Archived"),"CLOSED",IF(OR(K168="",'Cohort review'!$B$4=""),"",IF(K168&lt;'Cohort review'!$B$4+1,"DUE","PLANNED")))))</f>
        <v/>
      </c>
      <c r="T168" s="2">
        <f>IF(A168="","",IF(COUNTIF($A$2:$A$251,A168)&gt;1,"DUPLICATE ID",IF(OR(B168="",C168="",D168="",H168=""),"MISSING CORE",IF(AND(F168&lt;&gt;"",F168&lt;B168),"REPLY BEFORE INQUIRY",IF(AND(L168&lt;&gt;"",L168&lt;B168),"BOOKED BEFORE INQUIRY",IF(AND(OR(H168="Tour booked",H168="Tour attended"),OR(L168="",M168="")),"MISSING TOUR DATES",IF(AND(Q168="Stop",NOT(OR(H168="Closed",H168="Declined",H168="Archived"))),"REVIEW STOP STATUS","OK")))))))</f>
        <v/>
      </c>
    </row>
    <row r="169" ht="34" customHeight="1">
      <c r="A169" s="3" t="n"/>
      <c r="B169" s="6" t="n"/>
      <c r="C169" s="3" t="n"/>
      <c r="D169" s="3" t="n"/>
      <c r="E169" s="3" t="n"/>
      <c r="F169" s="6" t="n"/>
      <c r="G169" s="3" t="n"/>
      <c r="H169" s="3" t="n"/>
      <c r="I169" s="6" t="n"/>
      <c r="J169" s="3" t="n"/>
      <c r="K169" s="6" t="n"/>
      <c r="L169" s="6" t="n"/>
      <c r="M169" s="6" t="n"/>
      <c r="N169" s="3" t="n"/>
      <c r="O169" s="6" t="n"/>
      <c r="P169" s="3" t="n"/>
      <c r="Q169" s="3" t="n"/>
      <c r="R169" s="7">
        <f>IF(OR(A169="",B169="",F169=""),"",IF(F169&lt;B169,"CHECK",(F169-B169)*24))</f>
        <v/>
      </c>
      <c r="S169" s="3">
        <f>IF(A169="","",IF(Q169="Stop","STOP",IF(OR(H169="Closed",H169="Declined",H169="Archived"),"CLOSED",IF(OR(K169="",'Cohort review'!$B$4=""),"",IF(K169&lt;'Cohort review'!$B$4+1,"DUE","PLANNED")))))</f>
        <v/>
      </c>
      <c r="T169" s="3">
        <f>IF(A169="","",IF(COUNTIF($A$2:$A$251,A169)&gt;1,"DUPLICATE ID",IF(OR(B169="",C169="",D169="",H169=""),"MISSING CORE",IF(AND(F169&lt;&gt;"",F169&lt;B169),"REPLY BEFORE INQUIRY",IF(AND(L169&lt;&gt;"",L169&lt;B169),"BOOKED BEFORE INQUIRY",IF(AND(OR(H169="Tour booked",H169="Tour attended"),OR(L169="",M169="")),"MISSING TOUR DATES",IF(AND(Q169="Stop",NOT(OR(H169="Closed",H169="Declined",H169="Archived"))),"REVIEW STOP STATUS","OK")))))))</f>
        <v/>
      </c>
    </row>
    <row r="170" ht="34" customHeight="1">
      <c r="A170" s="2" t="n"/>
      <c r="B170" s="4" t="n"/>
      <c r="C170" s="2" t="n"/>
      <c r="D170" s="2" t="n"/>
      <c r="E170" s="2" t="n"/>
      <c r="F170" s="4" t="n"/>
      <c r="G170" s="2" t="n"/>
      <c r="H170" s="2" t="n"/>
      <c r="I170" s="4" t="n"/>
      <c r="J170" s="2" t="n"/>
      <c r="K170" s="4" t="n"/>
      <c r="L170" s="4" t="n"/>
      <c r="M170" s="4" t="n"/>
      <c r="N170" s="2" t="n"/>
      <c r="O170" s="4" t="n"/>
      <c r="P170" s="2" t="n"/>
      <c r="Q170" s="2" t="n"/>
      <c r="R170" s="5">
        <f>IF(OR(A170="",B170="",F170=""),"",IF(F170&lt;B170,"CHECK",(F170-B170)*24))</f>
        <v/>
      </c>
      <c r="S170" s="2">
        <f>IF(A170="","",IF(Q170="Stop","STOP",IF(OR(H170="Closed",H170="Declined",H170="Archived"),"CLOSED",IF(OR(K170="",'Cohort review'!$B$4=""),"",IF(K170&lt;'Cohort review'!$B$4+1,"DUE","PLANNED")))))</f>
        <v/>
      </c>
      <c r="T170" s="2">
        <f>IF(A170="","",IF(COUNTIF($A$2:$A$251,A170)&gt;1,"DUPLICATE ID",IF(OR(B170="",C170="",D170="",H170=""),"MISSING CORE",IF(AND(F170&lt;&gt;"",F170&lt;B170),"REPLY BEFORE INQUIRY",IF(AND(L170&lt;&gt;"",L170&lt;B170),"BOOKED BEFORE INQUIRY",IF(AND(OR(H170="Tour booked",H170="Tour attended"),OR(L170="",M170="")),"MISSING TOUR DATES",IF(AND(Q170="Stop",NOT(OR(H170="Closed",H170="Declined",H170="Archived"))),"REVIEW STOP STATUS","OK")))))))</f>
        <v/>
      </c>
    </row>
    <row r="171" ht="34" customHeight="1">
      <c r="A171" s="3" t="n"/>
      <c r="B171" s="6" t="n"/>
      <c r="C171" s="3" t="n"/>
      <c r="D171" s="3" t="n"/>
      <c r="E171" s="3" t="n"/>
      <c r="F171" s="6" t="n"/>
      <c r="G171" s="3" t="n"/>
      <c r="H171" s="3" t="n"/>
      <c r="I171" s="6" t="n"/>
      <c r="J171" s="3" t="n"/>
      <c r="K171" s="6" t="n"/>
      <c r="L171" s="6" t="n"/>
      <c r="M171" s="6" t="n"/>
      <c r="N171" s="3" t="n"/>
      <c r="O171" s="6" t="n"/>
      <c r="P171" s="3" t="n"/>
      <c r="Q171" s="3" t="n"/>
      <c r="R171" s="7">
        <f>IF(OR(A171="",B171="",F171=""),"",IF(F171&lt;B171,"CHECK",(F171-B171)*24))</f>
        <v/>
      </c>
      <c r="S171" s="3">
        <f>IF(A171="","",IF(Q171="Stop","STOP",IF(OR(H171="Closed",H171="Declined",H171="Archived"),"CLOSED",IF(OR(K171="",'Cohort review'!$B$4=""),"",IF(K171&lt;'Cohort review'!$B$4+1,"DUE","PLANNED")))))</f>
        <v/>
      </c>
      <c r="T171" s="3">
        <f>IF(A171="","",IF(COUNTIF($A$2:$A$251,A171)&gt;1,"DUPLICATE ID",IF(OR(B171="",C171="",D171="",H171=""),"MISSING CORE",IF(AND(F171&lt;&gt;"",F171&lt;B171),"REPLY BEFORE INQUIRY",IF(AND(L171&lt;&gt;"",L171&lt;B171),"BOOKED BEFORE INQUIRY",IF(AND(OR(H171="Tour booked",H171="Tour attended"),OR(L171="",M171="")),"MISSING TOUR DATES",IF(AND(Q171="Stop",NOT(OR(H171="Closed",H171="Declined",H171="Archived"))),"REVIEW STOP STATUS","OK")))))))</f>
        <v/>
      </c>
    </row>
    <row r="172" ht="34" customHeight="1">
      <c r="A172" s="2" t="n"/>
      <c r="B172" s="4" t="n"/>
      <c r="C172" s="2" t="n"/>
      <c r="D172" s="2" t="n"/>
      <c r="E172" s="2" t="n"/>
      <c r="F172" s="4" t="n"/>
      <c r="G172" s="2" t="n"/>
      <c r="H172" s="2" t="n"/>
      <c r="I172" s="4" t="n"/>
      <c r="J172" s="2" t="n"/>
      <c r="K172" s="4" t="n"/>
      <c r="L172" s="4" t="n"/>
      <c r="M172" s="4" t="n"/>
      <c r="N172" s="2" t="n"/>
      <c r="O172" s="4" t="n"/>
      <c r="P172" s="2" t="n"/>
      <c r="Q172" s="2" t="n"/>
      <c r="R172" s="5">
        <f>IF(OR(A172="",B172="",F172=""),"",IF(F172&lt;B172,"CHECK",(F172-B172)*24))</f>
        <v/>
      </c>
      <c r="S172" s="2">
        <f>IF(A172="","",IF(Q172="Stop","STOP",IF(OR(H172="Closed",H172="Declined",H172="Archived"),"CLOSED",IF(OR(K172="",'Cohort review'!$B$4=""),"",IF(K172&lt;'Cohort review'!$B$4+1,"DUE","PLANNED")))))</f>
        <v/>
      </c>
      <c r="T172" s="2">
        <f>IF(A172="","",IF(COUNTIF($A$2:$A$251,A172)&gt;1,"DUPLICATE ID",IF(OR(B172="",C172="",D172="",H172=""),"MISSING CORE",IF(AND(F172&lt;&gt;"",F172&lt;B172),"REPLY BEFORE INQUIRY",IF(AND(L172&lt;&gt;"",L172&lt;B172),"BOOKED BEFORE INQUIRY",IF(AND(OR(H172="Tour booked",H172="Tour attended"),OR(L172="",M172="")),"MISSING TOUR DATES",IF(AND(Q172="Stop",NOT(OR(H172="Closed",H172="Declined",H172="Archived"))),"REVIEW STOP STATUS","OK")))))))</f>
        <v/>
      </c>
    </row>
    <row r="173" ht="34" customHeight="1">
      <c r="A173" s="3" t="n"/>
      <c r="B173" s="6" t="n"/>
      <c r="C173" s="3" t="n"/>
      <c r="D173" s="3" t="n"/>
      <c r="E173" s="3" t="n"/>
      <c r="F173" s="6" t="n"/>
      <c r="G173" s="3" t="n"/>
      <c r="H173" s="3" t="n"/>
      <c r="I173" s="6" t="n"/>
      <c r="J173" s="3" t="n"/>
      <c r="K173" s="6" t="n"/>
      <c r="L173" s="6" t="n"/>
      <c r="M173" s="6" t="n"/>
      <c r="N173" s="3" t="n"/>
      <c r="O173" s="6" t="n"/>
      <c r="P173" s="3" t="n"/>
      <c r="Q173" s="3" t="n"/>
      <c r="R173" s="7">
        <f>IF(OR(A173="",B173="",F173=""),"",IF(F173&lt;B173,"CHECK",(F173-B173)*24))</f>
        <v/>
      </c>
      <c r="S173" s="3">
        <f>IF(A173="","",IF(Q173="Stop","STOP",IF(OR(H173="Closed",H173="Declined",H173="Archived"),"CLOSED",IF(OR(K173="",'Cohort review'!$B$4=""),"",IF(K173&lt;'Cohort review'!$B$4+1,"DUE","PLANNED")))))</f>
        <v/>
      </c>
      <c r="T173" s="3">
        <f>IF(A173="","",IF(COUNTIF($A$2:$A$251,A173)&gt;1,"DUPLICATE ID",IF(OR(B173="",C173="",D173="",H173=""),"MISSING CORE",IF(AND(F173&lt;&gt;"",F173&lt;B173),"REPLY BEFORE INQUIRY",IF(AND(L173&lt;&gt;"",L173&lt;B173),"BOOKED BEFORE INQUIRY",IF(AND(OR(H173="Tour booked",H173="Tour attended"),OR(L173="",M173="")),"MISSING TOUR DATES",IF(AND(Q173="Stop",NOT(OR(H173="Closed",H173="Declined",H173="Archived"))),"REVIEW STOP STATUS","OK")))))))</f>
        <v/>
      </c>
    </row>
    <row r="174" ht="34" customHeight="1">
      <c r="A174" s="2" t="n"/>
      <c r="B174" s="4" t="n"/>
      <c r="C174" s="2" t="n"/>
      <c r="D174" s="2" t="n"/>
      <c r="E174" s="2" t="n"/>
      <c r="F174" s="4" t="n"/>
      <c r="G174" s="2" t="n"/>
      <c r="H174" s="2" t="n"/>
      <c r="I174" s="4" t="n"/>
      <c r="J174" s="2" t="n"/>
      <c r="K174" s="4" t="n"/>
      <c r="L174" s="4" t="n"/>
      <c r="M174" s="4" t="n"/>
      <c r="N174" s="2" t="n"/>
      <c r="O174" s="4" t="n"/>
      <c r="P174" s="2" t="n"/>
      <c r="Q174" s="2" t="n"/>
      <c r="R174" s="5">
        <f>IF(OR(A174="",B174="",F174=""),"",IF(F174&lt;B174,"CHECK",(F174-B174)*24))</f>
        <v/>
      </c>
      <c r="S174" s="2">
        <f>IF(A174="","",IF(Q174="Stop","STOP",IF(OR(H174="Closed",H174="Declined",H174="Archived"),"CLOSED",IF(OR(K174="",'Cohort review'!$B$4=""),"",IF(K174&lt;'Cohort review'!$B$4+1,"DUE","PLANNED")))))</f>
        <v/>
      </c>
      <c r="T174" s="2">
        <f>IF(A174="","",IF(COUNTIF($A$2:$A$251,A174)&gt;1,"DUPLICATE ID",IF(OR(B174="",C174="",D174="",H174=""),"MISSING CORE",IF(AND(F174&lt;&gt;"",F174&lt;B174),"REPLY BEFORE INQUIRY",IF(AND(L174&lt;&gt;"",L174&lt;B174),"BOOKED BEFORE INQUIRY",IF(AND(OR(H174="Tour booked",H174="Tour attended"),OR(L174="",M174="")),"MISSING TOUR DATES",IF(AND(Q174="Stop",NOT(OR(H174="Closed",H174="Declined",H174="Archived"))),"REVIEW STOP STATUS","OK")))))))</f>
        <v/>
      </c>
    </row>
    <row r="175" ht="34" customHeight="1">
      <c r="A175" s="3" t="n"/>
      <c r="B175" s="6" t="n"/>
      <c r="C175" s="3" t="n"/>
      <c r="D175" s="3" t="n"/>
      <c r="E175" s="3" t="n"/>
      <c r="F175" s="6" t="n"/>
      <c r="G175" s="3" t="n"/>
      <c r="H175" s="3" t="n"/>
      <c r="I175" s="6" t="n"/>
      <c r="J175" s="3" t="n"/>
      <c r="K175" s="6" t="n"/>
      <c r="L175" s="6" t="n"/>
      <c r="M175" s="6" t="n"/>
      <c r="N175" s="3" t="n"/>
      <c r="O175" s="6" t="n"/>
      <c r="P175" s="3" t="n"/>
      <c r="Q175" s="3" t="n"/>
      <c r="R175" s="7">
        <f>IF(OR(A175="",B175="",F175=""),"",IF(F175&lt;B175,"CHECK",(F175-B175)*24))</f>
        <v/>
      </c>
      <c r="S175" s="3">
        <f>IF(A175="","",IF(Q175="Stop","STOP",IF(OR(H175="Closed",H175="Declined",H175="Archived"),"CLOSED",IF(OR(K175="",'Cohort review'!$B$4=""),"",IF(K175&lt;'Cohort review'!$B$4+1,"DUE","PLANNED")))))</f>
        <v/>
      </c>
      <c r="T175" s="3">
        <f>IF(A175="","",IF(COUNTIF($A$2:$A$251,A175)&gt;1,"DUPLICATE ID",IF(OR(B175="",C175="",D175="",H175=""),"MISSING CORE",IF(AND(F175&lt;&gt;"",F175&lt;B175),"REPLY BEFORE INQUIRY",IF(AND(L175&lt;&gt;"",L175&lt;B175),"BOOKED BEFORE INQUIRY",IF(AND(OR(H175="Tour booked",H175="Tour attended"),OR(L175="",M175="")),"MISSING TOUR DATES",IF(AND(Q175="Stop",NOT(OR(H175="Closed",H175="Declined",H175="Archived"))),"REVIEW STOP STATUS","OK")))))))</f>
        <v/>
      </c>
    </row>
    <row r="176" ht="34" customHeight="1">
      <c r="A176" s="2" t="n"/>
      <c r="B176" s="4" t="n"/>
      <c r="C176" s="2" t="n"/>
      <c r="D176" s="2" t="n"/>
      <c r="E176" s="2" t="n"/>
      <c r="F176" s="4" t="n"/>
      <c r="G176" s="2" t="n"/>
      <c r="H176" s="2" t="n"/>
      <c r="I176" s="4" t="n"/>
      <c r="J176" s="2" t="n"/>
      <c r="K176" s="4" t="n"/>
      <c r="L176" s="4" t="n"/>
      <c r="M176" s="4" t="n"/>
      <c r="N176" s="2" t="n"/>
      <c r="O176" s="4" t="n"/>
      <c r="P176" s="2" t="n"/>
      <c r="Q176" s="2" t="n"/>
      <c r="R176" s="5">
        <f>IF(OR(A176="",B176="",F176=""),"",IF(F176&lt;B176,"CHECK",(F176-B176)*24))</f>
        <v/>
      </c>
      <c r="S176" s="2">
        <f>IF(A176="","",IF(Q176="Stop","STOP",IF(OR(H176="Closed",H176="Declined",H176="Archived"),"CLOSED",IF(OR(K176="",'Cohort review'!$B$4=""),"",IF(K176&lt;'Cohort review'!$B$4+1,"DUE","PLANNED")))))</f>
        <v/>
      </c>
      <c r="T176" s="2">
        <f>IF(A176="","",IF(COUNTIF($A$2:$A$251,A176)&gt;1,"DUPLICATE ID",IF(OR(B176="",C176="",D176="",H176=""),"MISSING CORE",IF(AND(F176&lt;&gt;"",F176&lt;B176),"REPLY BEFORE INQUIRY",IF(AND(L176&lt;&gt;"",L176&lt;B176),"BOOKED BEFORE INQUIRY",IF(AND(OR(H176="Tour booked",H176="Tour attended"),OR(L176="",M176="")),"MISSING TOUR DATES",IF(AND(Q176="Stop",NOT(OR(H176="Closed",H176="Declined",H176="Archived"))),"REVIEW STOP STATUS","OK")))))))</f>
        <v/>
      </c>
    </row>
    <row r="177" ht="34" customHeight="1">
      <c r="A177" s="3" t="n"/>
      <c r="B177" s="6" t="n"/>
      <c r="C177" s="3" t="n"/>
      <c r="D177" s="3" t="n"/>
      <c r="E177" s="3" t="n"/>
      <c r="F177" s="6" t="n"/>
      <c r="G177" s="3" t="n"/>
      <c r="H177" s="3" t="n"/>
      <c r="I177" s="6" t="n"/>
      <c r="J177" s="3" t="n"/>
      <c r="K177" s="6" t="n"/>
      <c r="L177" s="6" t="n"/>
      <c r="M177" s="6" t="n"/>
      <c r="N177" s="3" t="n"/>
      <c r="O177" s="6" t="n"/>
      <c r="P177" s="3" t="n"/>
      <c r="Q177" s="3" t="n"/>
      <c r="R177" s="7">
        <f>IF(OR(A177="",B177="",F177=""),"",IF(F177&lt;B177,"CHECK",(F177-B177)*24))</f>
        <v/>
      </c>
      <c r="S177" s="3">
        <f>IF(A177="","",IF(Q177="Stop","STOP",IF(OR(H177="Closed",H177="Declined",H177="Archived"),"CLOSED",IF(OR(K177="",'Cohort review'!$B$4=""),"",IF(K177&lt;'Cohort review'!$B$4+1,"DUE","PLANNED")))))</f>
        <v/>
      </c>
      <c r="T177" s="3">
        <f>IF(A177="","",IF(COUNTIF($A$2:$A$251,A177)&gt;1,"DUPLICATE ID",IF(OR(B177="",C177="",D177="",H177=""),"MISSING CORE",IF(AND(F177&lt;&gt;"",F177&lt;B177),"REPLY BEFORE INQUIRY",IF(AND(L177&lt;&gt;"",L177&lt;B177),"BOOKED BEFORE INQUIRY",IF(AND(OR(H177="Tour booked",H177="Tour attended"),OR(L177="",M177="")),"MISSING TOUR DATES",IF(AND(Q177="Stop",NOT(OR(H177="Closed",H177="Declined",H177="Archived"))),"REVIEW STOP STATUS","OK")))))))</f>
        <v/>
      </c>
    </row>
    <row r="178" ht="34" customHeight="1">
      <c r="A178" s="2" t="n"/>
      <c r="B178" s="4" t="n"/>
      <c r="C178" s="2" t="n"/>
      <c r="D178" s="2" t="n"/>
      <c r="E178" s="2" t="n"/>
      <c r="F178" s="4" t="n"/>
      <c r="G178" s="2" t="n"/>
      <c r="H178" s="2" t="n"/>
      <c r="I178" s="4" t="n"/>
      <c r="J178" s="2" t="n"/>
      <c r="K178" s="4" t="n"/>
      <c r="L178" s="4" t="n"/>
      <c r="M178" s="4" t="n"/>
      <c r="N178" s="2" t="n"/>
      <c r="O178" s="4" t="n"/>
      <c r="P178" s="2" t="n"/>
      <c r="Q178" s="2" t="n"/>
      <c r="R178" s="5">
        <f>IF(OR(A178="",B178="",F178=""),"",IF(F178&lt;B178,"CHECK",(F178-B178)*24))</f>
        <v/>
      </c>
      <c r="S178" s="2">
        <f>IF(A178="","",IF(Q178="Stop","STOP",IF(OR(H178="Closed",H178="Declined",H178="Archived"),"CLOSED",IF(OR(K178="",'Cohort review'!$B$4=""),"",IF(K178&lt;'Cohort review'!$B$4+1,"DUE","PLANNED")))))</f>
        <v/>
      </c>
      <c r="T178" s="2">
        <f>IF(A178="","",IF(COUNTIF($A$2:$A$251,A178)&gt;1,"DUPLICATE ID",IF(OR(B178="",C178="",D178="",H178=""),"MISSING CORE",IF(AND(F178&lt;&gt;"",F178&lt;B178),"REPLY BEFORE INQUIRY",IF(AND(L178&lt;&gt;"",L178&lt;B178),"BOOKED BEFORE INQUIRY",IF(AND(OR(H178="Tour booked",H178="Tour attended"),OR(L178="",M178="")),"MISSING TOUR DATES",IF(AND(Q178="Stop",NOT(OR(H178="Closed",H178="Declined",H178="Archived"))),"REVIEW STOP STATUS","OK")))))))</f>
        <v/>
      </c>
    </row>
    <row r="179" ht="34" customHeight="1">
      <c r="A179" s="3" t="n"/>
      <c r="B179" s="6" t="n"/>
      <c r="C179" s="3" t="n"/>
      <c r="D179" s="3" t="n"/>
      <c r="E179" s="3" t="n"/>
      <c r="F179" s="6" t="n"/>
      <c r="G179" s="3" t="n"/>
      <c r="H179" s="3" t="n"/>
      <c r="I179" s="6" t="n"/>
      <c r="J179" s="3" t="n"/>
      <c r="K179" s="6" t="n"/>
      <c r="L179" s="6" t="n"/>
      <c r="M179" s="6" t="n"/>
      <c r="N179" s="3" t="n"/>
      <c r="O179" s="6" t="n"/>
      <c r="P179" s="3" t="n"/>
      <c r="Q179" s="3" t="n"/>
      <c r="R179" s="7">
        <f>IF(OR(A179="",B179="",F179=""),"",IF(F179&lt;B179,"CHECK",(F179-B179)*24))</f>
        <v/>
      </c>
      <c r="S179" s="3">
        <f>IF(A179="","",IF(Q179="Stop","STOP",IF(OR(H179="Closed",H179="Declined",H179="Archived"),"CLOSED",IF(OR(K179="",'Cohort review'!$B$4=""),"",IF(K179&lt;'Cohort review'!$B$4+1,"DUE","PLANNED")))))</f>
        <v/>
      </c>
      <c r="T179" s="3">
        <f>IF(A179="","",IF(COUNTIF($A$2:$A$251,A179)&gt;1,"DUPLICATE ID",IF(OR(B179="",C179="",D179="",H179=""),"MISSING CORE",IF(AND(F179&lt;&gt;"",F179&lt;B179),"REPLY BEFORE INQUIRY",IF(AND(L179&lt;&gt;"",L179&lt;B179),"BOOKED BEFORE INQUIRY",IF(AND(OR(H179="Tour booked",H179="Tour attended"),OR(L179="",M179="")),"MISSING TOUR DATES",IF(AND(Q179="Stop",NOT(OR(H179="Closed",H179="Declined",H179="Archived"))),"REVIEW STOP STATUS","OK")))))))</f>
        <v/>
      </c>
    </row>
    <row r="180" ht="34" customHeight="1">
      <c r="A180" s="2" t="n"/>
      <c r="B180" s="4" t="n"/>
      <c r="C180" s="2" t="n"/>
      <c r="D180" s="2" t="n"/>
      <c r="E180" s="2" t="n"/>
      <c r="F180" s="4" t="n"/>
      <c r="G180" s="2" t="n"/>
      <c r="H180" s="2" t="n"/>
      <c r="I180" s="4" t="n"/>
      <c r="J180" s="2" t="n"/>
      <c r="K180" s="4" t="n"/>
      <c r="L180" s="4" t="n"/>
      <c r="M180" s="4" t="n"/>
      <c r="N180" s="2" t="n"/>
      <c r="O180" s="4" t="n"/>
      <c r="P180" s="2" t="n"/>
      <c r="Q180" s="2" t="n"/>
      <c r="R180" s="5">
        <f>IF(OR(A180="",B180="",F180=""),"",IF(F180&lt;B180,"CHECK",(F180-B180)*24))</f>
        <v/>
      </c>
      <c r="S180" s="2">
        <f>IF(A180="","",IF(Q180="Stop","STOP",IF(OR(H180="Closed",H180="Declined",H180="Archived"),"CLOSED",IF(OR(K180="",'Cohort review'!$B$4=""),"",IF(K180&lt;'Cohort review'!$B$4+1,"DUE","PLANNED")))))</f>
        <v/>
      </c>
      <c r="T180" s="2">
        <f>IF(A180="","",IF(COUNTIF($A$2:$A$251,A180)&gt;1,"DUPLICATE ID",IF(OR(B180="",C180="",D180="",H180=""),"MISSING CORE",IF(AND(F180&lt;&gt;"",F180&lt;B180),"REPLY BEFORE INQUIRY",IF(AND(L180&lt;&gt;"",L180&lt;B180),"BOOKED BEFORE INQUIRY",IF(AND(OR(H180="Tour booked",H180="Tour attended"),OR(L180="",M180="")),"MISSING TOUR DATES",IF(AND(Q180="Stop",NOT(OR(H180="Closed",H180="Declined",H180="Archived"))),"REVIEW STOP STATUS","OK")))))))</f>
        <v/>
      </c>
    </row>
    <row r="181" ht="34" customHeight="1">
      <c r="A181" s="3" t="n"/>
      <c r="B181" s="6" t="n"/>
      <c r="C181" s="3" t="n"/>
      <c r="D181" s="3" t="n"/>
      <c r="E181" s="3" t="n"/>
      <c r="F181" s="6" t="n"/>
      <c r="G181" s="3" t="n"/>
      <c r="H181" s="3" t="n"/>
      <c r="I181" s="6" t="n"/>
      <c r="J181" s="3" t="n"/>
      <c r="K181" s="6" t="n"/>
      <c r="L181" s="6" t="n"/>
      <c r="M181" s="6" t="n"/>
      <c r="N181" s="3" t="n"/>
      <c r="O181" s="6" t="n"/>
      <c r="P181" s="3" t="n"/>
      <c r="Q181" s="3" t="n"/>
      <c r="R181" s="7">
        <f>IF(OR(A181="",B181="",F181=""),"",IF(F181&lt;B181,"CHECK",(F181-B181)*24))</f>
        <v/>
      </c>
      <c r="S181" s="3">
        <f>IF(A181="","",IF(Q181="Stop","STOP",IF(OR(H181="Closed",H181="Declined",H181="Archived"),"CLOSED",IF(OR(K181="",'Cohort review'!$B$4=""),"",IF(K181&lt;'Cohort review'!$B$4+1,"DUE","PLANNED")))))</f>
        <v/>
      </c>
      <c r="T181" s="3">
        <f>IF(A181="","",IF(COUNTIF($A$2:$A$251,A181)&gt;1,"DUPLICATE ID",IF(OR(B181="",C181="",D181="",H181=""),"MISSING CORE",IF(AND(F181&lt;&gt;"",F181&lt;B181),"REPLY BEFORE INQUIRY",IF(AND(L181&lt;&gt;"",L181&lt;B181),"BOOKED BEFORE INQUIRY",IF(AND(OR(H181="Tour booked",H181="Tour attended"),OR(L181="",M181="")),"MISSING TOUR DATES",IF(AND(Q181="Stop",NOT(OR(H181="Closed",H181="Declined",H181="Archived"))),"REVIEW STOP STATUS","OK")))))))</f>
        <v/>
      </c>
    </row>
    <row r="182" ht="34" customHeight="1">
      <c r="A182" s="2" t="n"/>
      <c r="B182" s="4" t="n"/>
      <c r="C182" s="2" t="n"/>
      <c r="D182" s="2" t="n"/>
      <c r="E182" s="2" t="n"/>
      <c r="F182" s="4" t="n"/>
      <c r="G182" s="2" t="n"/>
      <c r="H182" s="2" t="n"/>
      <c r="I182" s="4" t="n"/>
      <c r="J182" s="2" t="n"/>
      <c r="K182" s="4" t="n"/>
      <c r="L182" s="4" t="n"/>
      <c r="M182" s="4" t="n"/>
      <c r="N182" s="2" t="n"/>
      <c r="O182" s="4" t="n"/>
      <c r="P182" s="2" t="n"/>
      <c r="Q182" s="2" t="n"/>
      <c r="R182" s="5">
        <f>IF(OR(A182="",B182="",F182=""),"",IF(F182&lt;B182,"CHECK",(F182-B182)*24))</f>
        <v/>
      </c>
      <c r="S182" s="2">
        <f>IF(A182="","",IF(Q182="Stop","STOP",IF(OR(H182="Closed",H182="Declined",H182="Archived"),"CLOSED",IF(OR(K182="",'Cohort review'!$B$4=""),"",IF(K182&lt;'Cohort review'!$B$4+1,"DUE","PLANNED")))))</f>
        <v/>
      </c>
      <c r="T182" s="2">
        <f>IF(A182="","",IF(COUNTIF($A$2:$A$251,A182)&gt;1,"DUPLICATE ID",IF(OR(B182="",C182="",D182="",H182=""),"MISSING CORE",IF(AND(F182&lt;&gt;"",F182&lt;B182),"REPLY BEFORE INQUIRY",IF(AND(L182&lt;&gt;"",L182&lt;B182),"BOOKED BEFORE INQUIRY",IF(AND(OR(H182="Tour booked",H182="Tour attended"),OR(L182="",M182="")),"MISSING TOUR DATES",IF(AND(Q182="Stop",NOT(OR(H182="Closed",H182="Declined",H182="Archived"))),"REVIEW STOP STATUS","OK")))))))</f>
        <v/>
      </c>
    </row>
    <row r="183" ht="34" customHeight="1">
      <c r="A183" s="3" t="n"/>
      <c r="B183" s="6" t="n"/>
      <c r="C183" s="3" t="n"/>
      <c r="D183" s="3" t="n"/>
      <c r="E183" s="3" t="n"/>
      <c r="F183" s="6" t="n"/>
      <c r="G183" s="3" t="n"/>
      <c r="H183" s="3" t="n"/>
      <c r="I183" s="6" t="n"/>
      <c r="J183" s="3" t="n"/>
      <c r="K183" s="6" t="n"/>
      <c r="L183" s="6" t="n"/>
      <c r="M183" s="6" t="n"/>
      <c r="N183" s="3" t="n"/>
      <c r="O183" s="6" t="n"/>
      <c r="P183" s="3" t="n"/>
      <c r="Q183" s="3" t="n"/>
      <c r="R183" s="7">
        <f>IF(OR(A183="",B183="",F183=""),"",IF(F183&lt;B183,"CHECK",(F183-B183)*24))</f>
        <v/>
      </c>
      <c r="S183" s="3">
        <f>IF(A183="","",IF(Q183="Stop","STOP",IF(OR(H183="Closed",H183="Declined",H183="Archived"),"CLOSED",IF(OR(K183="",'Cohort review'!$B$4=""),"",IF(K183&lt;'Cohort review'!$B$4+1,"DUE","PLANNED")))))</f>
        <v/>
      </c>
      <c r="T183" s="3">
        <f>IF(A183="","",IF(COUNTIF($A$2:$A$251,A183)&gt;1,"DUPLICATE ID",IF(OR(B183="",C183="",D183="",H183=""),"MISSING CORE",IF(AND(F183&lt;&gt;"",F183&lt;B183),"REPLY BEFORE INQUIRY",IF(AND(L183&lt;&gt;"",L183&lt;B183),"BOOKED BEFORE INQUIRY",IF(AND(OR(H183="Tour booked",H183="Tour attended"),OR(L183="",M183="")),"MISSING TOUR DATES",IF(AND(Q183="Stop",NOT(OR(H183="Closed",H183="Declined",H183="Archived"))),"REVIEW STOP STATUS","OK")))))))</f>
        <v/>
      </c>
    </row>
    <row r="184" ht="34" customHeight="1">
      <c r="A184" s="2" t="n"/>
      <c r="B184" s="4" t="n"/>
      <c r="C184" s="2" t="n"/>
      <c r="D184" s="2" t="n"/>
      <c r="E184" s="2" t="n"/>
      <c r="F184" s="4" t="n"/>
      <c r="G184" s="2" t="n"/>
      <c r="H184" s="2" t="n"/>
      <c r="I184" s="4" t="n"/>
      <c r="J184" s="2" t="n"/>
      <c r="K184" s="4" t="n"/>
      <c r="L184" s="4" t="n"/>
      <c r="M184" s="4" t="n"/>
      <c r="N184" s="2" t="n"/>
      <c r="O184" s="4" t="n"/>
      <c r="P184" s="2" t="n"/>
      <c r="Q184" s="2" t="n"/>
      <c r="R184" s="5">
        <f>IF(OR(A184="",B184="",F184=""),"",IF(F184&lt;B184,"CHECK",(F184-B184)*24))</f>
        <v/>
      </c>
      <c r="S184" s="2">
        <f>IF(A184="","",IF(Q184="Stop","STOP",IF(OR(H184="Closed",H184="Declined",H184="Archived"),"CLOSED",IF(OR(K184="",'Cohort review'!$B$4=""),"",IF(K184&lt;'Cohort review'!$B$4+1,"DUE","PLANNED")))))</f>
        <v/>
      </c>
      <c r="T184" s="2">
        <f>IF(A184="","",IF(COUNTIF($A$2:$A$251,A184)&gt;1,"DUPLICATE ID",IF(OR(B184="",C184="",D184="",H184=""),"MISSING CORE",IF(AND(F184&lt;&gt;"",F184&lt;B184),"REPLY BEFORE INQUIRY",IF(AND(L184&lt;&gt;"",L184&lt;B184),"BOOKED BEFORE INQUIRY",IF(AND(OR(H184="Tour booked",H184="Tour attended"),OR(L184="",M184="")),"MISSING TOUR DATES",IF(AND(Q184="Stop",NOT(OR(H184="Closed",H184="Declined",H184="Archived"))),"REVIEW STOP STATUS","OK")))))))</f>
        <v/>
      </c>
    </row>
    <row r="185" ht="34" customHeight="1">
      <c r="A185" s="3" t="n"/>
      <c r="B185" s="6" t="n"/>
      <c r="C185" s="3" t="n"/>
      <c r="D185" s="3" t="n"/>
      <c r="E185" s="3" t="n"/>
      <c r="F185" s="6" t="n"/>
      <c r="G185" s="3" t="n"/>
      <c r="H185" s="3" t="n"/>
      <c r="I185" s="6" t="n"/>
      <c r="J185" s="3" t="n"/>
      <c r="K185" s="6" t="n"/>
      <c r="L185" s="6" t="n"/>
      <c r="M185" s="6" t="n"/>
      <c r="N185" s="3" t="n"/>
      <c r="O185" s="6" t="n"/>
      <c r="P185" s="3" t="n"/>
      <c r="Q185" s="3" t="n"/>
      <c r="R185" s="7">
        <f>IF(OR(A185="",B185="",F185=""),"",IF(F185&lt;B185,"CHECK",(F185-B185)*24))</f>
        <v/>
      </c>
      <c r="S185" s="3">
        <f>IF(A185="","",IF(Q185="Stop","STOP",IF(OR(H185="Closed",H185="Declined",H185="Archived"),"CLOSED",IF(OR(K185="",'Cohort review'!$B$4=""),"",IF(K185&lt;'Cohort review'!$B$4+1,"DUE","PLANNED")))))</f>
        <v/>
      </c>
      <c r="T185" s="3">
        <f>IF(A185="","",IF(COUNTIF($A$2:$A$251,A185)&gt;1,"DUPLICATE ID",IF(OR(B185="",C185="",D185="",H185=""),"MISSING CORE",IF(AND(F185&lt;&gt;"",F185&lt;B185),"REPLY BEFORE INQUIRY",IF(AND(L185&lt;&gt;"",L185&lt;B185),"BOOKED BEFORE INQUIRY",IF(AND(OR(H185="Tour booked",H185="Tour attended"),OR(L185="",M185="")),"MISSING TOUR DATES",IF(AND(Q185="Stop",NOT(OR(H185="Closed",H185="Declined",H185="Archived"))),"REVIEW STOP STATUS","OK")))))))</f>
        <v/>
      </c>
    </row>
    <row r="186" ht="34" customHeight="1">
      <c r="A186" s="2" t="n"/>
      <c r="B186" s="4" t="n"/>
      <c r="C186" s="2" t="n"/>
      <c r="D186" s="2" t="n"/>
      <c r="E186" s="2" t="n"/>
      <c r="F186" s="4" t="n"/>
      <c r="G186" s="2" t="n"/>
      <c r="H186" s="2" t="n"/>
      <c r="I186" s="4" t="n"/>
      <c r="J186" s="2" t="n"/>
      <c r="K186" s="4" t="n"/>
      <c r="L186" s="4" t="n"/>
      <c r="M186" s="4" t="n"/>
      <c r="N186" s="2" t="n"/>
      <c r="O186" s="4" t="n"/>
      <c r="P186" s="2" t="n"/>
      <c r="Q186" s="2" t="n"/>
      <c r="R186" s="5">
        <f>IF(OR(A186="",B186="",F186=""),"",IF(F186&lt;B186,"CHECK",(F186-B186)*24))</f>
        <v/>
      </c>
      <c r="S186" s="2">
        <f>IF(A186="","",IF(Q186="Stop","STOP",IF(OR(H186="Closed",H186="Declined",H186="Archived"),"CLOSED",IF(OR(K186="",'Cohort review'!$B$4=""),"",IF(K186&lt;'Cohort review'!$B$4+1,"DUE","PLANNED")))))</f>
        <v/>
      </c>
      <c r="T186" s="2">
        <f>IF(A186="","",IF(COUNTIF($A$2:$A$251,A186)&gt;1,"DUPLICATE ID",IF(OR(B186="",C186="",D186="",H186=""),"MISSING CORE",IF(AND(F186&lt;&gt;"",F186&lt;B186),"REPLY BEFORE INQUIRY",IF(AND(L186&lt;&gt;"",L186&lt;B186),"BOOKED BEFORE INQUIRY",IF(AND(OR(H186="Tour booked",H186="Tour attended"),OR(L186="",M186="")),"MISSING TOUR DATES",IF(AND(Q186="Stop",NOT(OR(H186="Closed",H186="Declined",H186="Archived"))),"REVIEW STOP STATUS","OK")))))))</f>
        <v/>
      </c>
    </row>
    <row r="187" ht="34" customHeight="1">
      <c r="A187" s="3" t="n"/>
      <c r="B187" s="6" t="n"/>
      <c r="C187" s="3" t="n"/>
      <c r="D187" s="3" t="n"/>
      <c r="E187" s="3" t="n"/>
      <c r="F187" s="6" t="n"/>
      <c r="G187" s="3" t="n"/>
      <c r="H187" s="3" t="n"/>
      <c r="I187" s="6" t="n"/>
      <c r="J187" s="3" t="n"/>
      <c r="K187" s="6" t="n"/>
      <c r="L187" s="6" t="n"/>
      <c r="M187" s="6" t="n"/>
      <c r="N187" s="3" t="n"/>
      <c r="O187" s="6" t="n"/>
      <c r="P187" s="3" t="n"/>
      <c r="Q187" s="3" t="n"/>
      <c r="R187" s="7">
        <f>IF(OR(A187="",B187="",F187=""),"",IF(F187&lt;B187,"CHECK",(F187-B187)*24))</f>
        <v/>
      </c>
      <c r="S187" s="3">
        <f>IF(A187="","",IF(Q187="Stop","STOP",IF(OR(H187="Closed",H187="Declined",H187="Archived"),"CLOSED",IF(OR(K187="",'Cohort review'!$B$4=""),"",IF(K187&lt;'Cohort review'!$B$4+1,"DUE","PLANNED")))))</f>
        <v/>
      </c>
      <c r="T187" s="3">
        <f>IF(A187="","",IF(COUNTIF($A$2:$A$251,A187)&gt;1,"DUPLICATE ID",IF(OR(B187="",C187="",D187="",H187=""),"MISSING CORE",IF(AND(F187&lt;&gt;"",F187&lt;B187),"REPLY BEFORE INQUIRY",IF(AND(L187&lt;&gt;"",L187&lt;B187),"BOOKED BEFORE INQUIRY",IF(AND(OR(H187="Tour booked",H187="Tour attended"),OR(L187="",M187="")),"MISSING TOUR DATES",IF(AND(Q187="Stop",NOT(OR(H187="Closed",H187="Declined",H187="Archived"))),"REVIEW STOP STATUS","OK")))))))</f>
        <v/>
      </c>
    </row>
    <row r="188" ht="34" customHeight="1">
      <c r="A188" s="2" t="n"/>
      <c r="B188" s="4" t="n"/>
      <c r="C188" s="2" t="n"/>
      <c r="D188" s="2" t="n"/>
      <c r="E188" s="2" t="n"/>
      <c r="F188" s="4" t="n"/>
      <c r="G188" s="2" t="n"/>
      <c r="H188" s="2" t="n"/>
      <c r="I188" s="4" t="n"/>
      <c r="J188" s="2" t="n"/>
      <c r="K188" s="4" t="n"/>
      <c r="L188" s="4" t="n"/>
      <c r="M188" s="4" t="n"/>
      <c r="N188" s="2" t="n"/>
      <c r="O188" s="4" t="n"/>
      <c r="P188" s="2" t="n"/>
      <c r="Q188" s="2" t="n"/>
      <c r="R188" s="5">
        <f>IF(OR(A188="",B188="",F188=""),"",IF(F188&lt;B188,"CHECK",(F188-B188)*24))</f>
        <v/>
      </c>
      <c r="S188" s="2">
        <f>IF(A188="","",IF(Q188="Stop","STOP",IF(OR(H188="Closed",H188="Declined",H188="Archived"),"CLOSED",IF(OR(K188="",'Cohort review'!$B$4=""),"",IF(K188&lt;'Cohort review'!$B$4+1,"DUE","PLANNED")))))</f>
        <v/>
      </c>
      <c r="T188" s="2">
        <f>IF(A188="","",IF(COUNTIF($A$2:$A$251,A188)&gt;1,"DUPLICATE ID",IF(OR(B188="",C188="",D188="",H188=""),"MISSING CORE",IF(AND(F188&lt;&gt;"",F188&lt;B188),"REPLY BEFORE INQUIRY",IF(AND(L188&lt;&gt;"",L188&lt;B188),"BOOKED BEFORE INQUIRY",IF(AND(OR(H188="Tour booked",H188="Tour attended"),OR(L188="",M188="")),"MISSING TOUR DATES",IF(AND(Q188="Stop",NOT(OR(H188="Closed",H188="Declined",H188="Archived"))),"REVIEW STOP STATUS","OK")))))))</f>
        <v/>
      </c>
    </row>
    <row r="189" ht="34" customHeight="1">
      <c r="A189" s="3" t="n"/>
      <c r="B189" s="6" t="n"/>
      <c r="C189" s="3" t="n"/>
      <c r="D189" s="3" t="n"/>
      <c r="E189" s="3" t="n"/>
      <c r="F189" s="6" t="n"/>
      <c r="G189" s="3" t="n"/>
      <c r="H189" s="3" t="n"/>
      <c r="I189" s="6" t="n"/>
      <c r="J189" s="3" t="n"/>
      <c r="K189" s="6" t="n"/>
      <c r="L189" s="6" t="n"/>
      <c r="M189" s="6" t="n"/>
      <c r="N189" s="3" t="n"/>
      <c r="O189" s="6" t="n"/>
      <c r="P189" s="3" t="n"/>
      <c r="Q189" s="3" t="n"/>
      <c r="R189" s="7">
        <f>IF(OR(A189="",B189="",F189=""),"",IF(F189&lt;B189,"CHECK",(F189-B189)*24))</f>
        <v/>
      </c>
      <c r="S189" s="3">
        <f>IF(A189="","",IF(Q189="Stop","STOP",IF(OR(H189="Closed",H189="Declined",H189="Archived"),"CLOSED",IF(OR(K189="",'Cohort review'!$B$4=""),"",IF(K189&lt;'Cohort review'!$B$4+1,"DUE","PLANNED")))))</f>
        <v/>
      </c>
      <c r="T189" s="3">
        <f>IF(A189="","",IF(COUNTIF($A$2:$A$251,A189)&gt;1,"DUPLICATE ID",IF(OR(B189="",C189="",D189="",H189=""),"MISSING CORE",IF(AND(F189&lt;&gt;"",F189&lt;B189),"REPLY BEFORE INQUIRY",IF(AND(L189&lt;&gt;"",L189&lt;B189),"BOOKED BEFORE INQUIRY",IF(AND(OR(H189="Tour booked",H189="Tour attended"),OR(L189="",M189="")),"MISSING TOUR DATES",IF(AND(Q189="Stop",NOT(OR(H189="Closed",H189="Declined",H189="Archived"))),"REVIEW STOP STATUS","OK")))))))</f>
        <v/>
      </c>
    </row>
    <row r="190" ht="34" customHeight="1">
      <c r="A190" s="2" t="n"/>
      <c r="B190" s="4" t="n"/>
      <c r="C190" s="2" t="n"/>
      <c r="D190" s="2" t="n"/>
      <c r="E190" s="2" t="n"/>
      <c r="F190" s="4" t="n"/>
      <c r="G190" s="2" t="n"/>
      <c r="H190" s="2" t="n"/>
      <c r="I190" s="4" t="n"/>
      <c r="J190" s="2" t="n"/>
      <c r="K190" s="4" t="n"/>
      <c r="L190" s="4" t="n"/>
      <c r="M190" s="4" t="n"/>
      <c r="N190" s="2" t="n"/>
      <c r="O190" s="4" t="n"/>
      <c r="P190" s="2" t="n"/>
      <c r="Q190" s="2" t="n"/>
      <c r="R190" s="5">
        <f>IF(OR(A190="",B190="",F190=""),"",IF(F190&lt;B190,"CHECK",(F190-B190)*24))</f>
        <v/>
      </c>
      <c r="S190" s="2">
        <f>IF(A190="","",IF(Q190="Stop","STOP",IF(OR(H190="Closed",H190="Declined",H190="Archived"),"CLOSED",IF(OR(K190="",'Cohort review'!$B$4=""),"",IF(K190&lt;'Cohort review'!$B$4+1,"DUE","PLANNED")))))</f>
        <v/>
      </c>
      <c r="T190" s="2">
        <f>IF(A190="","",IF(COUNTIF($A$2:$A$251,A190)&gt;1,"DUPLICATE ID",IF(OR(B190="",C190="",D190="",H190=""),"MISSING CORE",IF(AND(F190&lt;&gt;"",F190&lt;B190),"REPLY BEFORE INQUIRY",IF(AND(L190&lt;&gt;"",L190&lt;B190),"BOOKED BEFORE INQUIRY",IF(AND(OR(H190="Tour booked",H190="Tour attended"),OR(L190="",M190="")),"MISSING TOUR DATES",IF(AND(Q190="Stop",NOT(OR(H190="Closed",H190="Declined",H190="Archived"))),"REVIEW STOP STATUS","OK")))))))</f>
        <v/>
      </c>
    </row>
    <row r="191" ht="34" customHeight="1">
      <c r="A191" s="3" t="n"/>
      <c r="B191" s="6" t="n"/>
      <c r="C191" s="3" t="n"/>
      <c r="D191" s="3" t="n"/>
      <c r="E191" s="3" t="n"/>
      <c r="F191" s="6" t="n"/>
      <c r="G191" s="3" t="n"/>
      <c r="H191" s="3" t="n"/>
      <c r="I191" s="6" t="n"/>
      <c r="J191" s="3" t="n"/>
      <c r="K191" s="6" t="n"/>
      <c r="L191" s="6" t="n"/>
      <c r="M191" s="6" t="n"/>
      <c r="N191" s="3" t="n"/>
      <c r="O191" s="6" t="n"/>
      <c r="P191" s="3" t="n"/>
      <c r="Q191" s="3" t="n"/>
      <c r="R191" s="7">
        <f>IF(OR(A191="",B191="",F191=""),"",IF(F191&lt;B191,"CHECK",(F191-B191)*24))</f>
        <v/>
      </c>
      <c r="S191" s="3">
        <f>IF(A191="","",IF(Q191="Stop","STOP",IF(OR(H191="Closed",H191="Declined",H191="Archived"),"CLOSED",IF(OR(K191="",'Cohort review'!$B$4=""),"",IF(K191&lt;'Cohort review'!$B$4+1,"DUE","PLANNED")))))</f>
        <v/>
      </c>
      <c r="T191" s="3">
        <f>IF(A191="","",IF(COUNTIF($A$2:$A$251,A191)&gt;1,"DUPLICATE ID",IF(OR(B191="",C191="",D191="",H191=""),"MISSING CORE",IF(AND(F191&lt;&gt;"",F191&lt;B191),"REPLY BEFORE INQUIRY",IF(AND(L191&lt;&gt;"",L191&lt;B191),"BOOKED BEFORE INQUIRY",IF(AND(OR(H191="Tour booked",H191="Tour attended"),OR(L191="",M191="")),"MISSING TOUR DATES",IF(AND(Q191="Stop",NOT(OR(H191="Closed",H191="Declined",H191="Archived"))),"REVIEW STOP STATUS","OK")))))))</f>
        <v/>
      </c>
    </row>
    <row r="192" ht="34" customHeight="1">
      <c r="A192" s="2" t="n"/>
      <c r="B192" s="4" t="n"/>
      <c r="C192" s="2" t="n"/>
      <c r="D192" s="2" t="n"/>
      <c r="E192" s="2" t="n"/>
      <c r="F192" s="4" t="n"/>
      <c r="G192" s="2" t="n"/>
      <c r="H192" s="2" t="n"/>
      <c r="I192" s="4" t="n"/>
      <c r="J192" s="2" t="n"/>
      <c r="K192" s="4" t="n"/>
      <c r="L192" s="4" t="n"/>
      <c r="M192" s="4" t="n"/>
      <c r="N192" s="2" t="n"/>
      <c r="O192" s="4" t="n"/>
      <c r="P192" s="2" t="n"/>
      <c r="Q192" s="2" t="n"/>
      <c r="R192" s="5">
        <f>IF(OR(A192="",B192="",F192=""),"",IF(F192&lt;B192,"CHECK",(F192-B192)*24))</f>
        <v/>
      </c>
      <c r="S192" s="2">
        <f>IF(A192="","",IF(Q192="Stop","STOP",IF(OR(H192="Closed",H192="Declined",H192="Archived"),"CLOSED",IF(OR(K192="",'Cohort review'!$B$4=""),"",IF(K192&lt;'Cohort review'!$B$4+1,"DUE","PLANNED")))))</f>
        <v/>
      </c>
      <c r="T192" s="2">
        <f>IF(A192="","",IF(COUNTIF($A$2:$A$251,A192)&gt;1,"DUPLICATE ID",IF(OR(B192="",C192="",D192="",H192=""),"MISSING CORE",IF(AND(F192&lt;&gt;"",F192&lt;B192),"REPLY BEFORE INQUIRY",IF(AND(L192&lt;&gt;"",L192&lt;B192),"BOOKED BEFORE INQUIRY",IF(AND(OR(H192="Tour booked",H192="Tour attended"),OR(L192="",M192="")),"MISSING TOUR DATES",IF(AND(Q192="Stop",NOT(OR(H192="Closed",H192="Declined",H192="Archived"))),"REVIEW STOP STATUS","OK")))))))</f>
        <v/>
      </c>
    </row>
    <row r="193" ht="34" customHeight="1">
      <c r="A193" s="3" t="n"/>
      <c r="B193" s="6" t="n"/>
      <c r="C193" s="3" t="n"/>
      <c r="D193" s="3" t="n"/>
      <c r="E193" s="3" t="n"/>
      <c r="F193" s="6" t="n"/>
      <c r="G193" s="3" t="n"/>
      <c r="H193" s="3" t="n"/>
      <c r="I193" s="6" t="n"/>
      <c r="J193" s="3" t="n"/>
      <c r="K193" s="6" t="n"/>
      <c r="L193" s="6" t="n"/>
      <c r="M193" s="6" t="n"/>
      <c r="N193" s="3" t="n"/>
      <c r="O193" s="6" t="n"/>
      <c r="P193" s="3" t="n"/>
      <c r="Q193" s="3" t="n"/>
      <c r="R193" s="7">
        <f>IF(OR(A193="",B193="",F193=""),"",IF(F193&lt;B193,"CHECK",(F193-B193)*24))</f>
        <v/>
      </c>
      <c r="S193" s="3">
        <f>IF(A193="","",IF(Q193="Stop","STOP",IF(OR(H193="Closed",H193="Declined",H193="Archived"),"CLOSED",IF(OR(K193="",'Cohort review'!$B$4=""),"",IF(K193&lt;'Cohort review'!$B$4+1,"DUE","PLANNED")))))</f>
        <v/>
      </c>
      <c r="T193" s="3">
        <f>IF(A193="","",IF(COUNTIF($A$2:$A$251,A193)&gt;1,"DUPLICATE ID",IF(OR(B193="",C193="",D193="",H193=""),"MISSING CORE",IF(AND(F193&lt;&gt;"",F193&lt;B193),"REPLY BEFORE INQUIRY",IF(AND(L193&lt;&gt;"",L193&lt;B193),"BOOKED BEFORE INQUIRY",IF(AND(OR(H193="Tour booked",H193="Tour attended"),OR(L193="",M193="")),"MISSING TOUR DATES",IF(AND(Q193="Stop",NOT(OR(H193="Closed",H193="Declined",H193="Archived"))),"REVIEW STOP STATUS","OK")))))))</f>
        <v/>
      </c>
    </row>
    <row r="194" ht="34" customHeight="1">
      <c r="A194" s="2" t="n"/>
      <c r="B194" s="4" t="n"/>
      <c r="C194" s="2" t="n"/>
      <c r="D194" s="2" t="n"/>
      <c r="E194" s="2" t="n"/>
      <c r="F194" s="4" t="n"/>
      <c r="G194" s="2" t="n"/>
      <c r="H194" s="2" t="n"/>
      <c r="I194" s="4" t="n"/>
      <c r="J194" s="2" t="n"/>
      <c r="K194" s="4" t="n"/>
      <c r="L194" s="4" t="n"/>
      <c r="M194" s="4" t="n"/>
      <c r="N194" s="2" t="n"/>
      <c r="O194" s="4" t="n"/>
      <c r="P194" s="2" t="n"/>
      <c r="Q194" s="2" t="n"/>
      <c r="R194" s="5">
        <f>IF(OR(A194="",B194="",F194=""),"",IF(F194&lt;B194,"CHECK",(F194-B194)*24))</f>
        <v/>
      </c>
      <c r="S194" s="2">
        <f>IF(A194="","",IF(Q194="Stop","STOP",IF(OR(H194="Closed",H194="Declined",H194="Archived"),"CLOSED",IF(OR(K194="",'Cohort review'!$B$4=""),"",IF(K194&lt;'Cohort review'!$B$4+1,"DUE","PLANNED")))))</f>
        <v/>
      </c>
      <c r="T194" s="2">
        <f>IF(A194="","",IF(COUNTIF($A$2:$A$251,A194)&gt;1,"DUPLICATE ID",IF(OR(B194="",C194="",D194="",H194=""),"MISSING CORE",IF(AND(F194&lt;&gt;"",F194&lt;B194),"REPLY BEFORE INQUIRY",IF(AND(L194&lt;&gt;"",L194&lt;B194),"BOOKED BEFORE INQUIRY",IF(AND(OR(H194="Tour booked",H194="Tour attended"),OR(L194="",M194="")),"MISSING TOUR DATES",IF(AND(Q194="Stop",NOT(OR(H194="Closed",H194="Declined",H194="Archived"))),"REVIEW STOP STATUS","OK")))))))</f>
        <v/>
      </c>
    </row>
    <row r="195" ht="34" customHeight="1">
      <c r="A195" s="3" t="n"/>
      <c r="B195" s="6" t="n"/>
      <c r="C195" s="3" t="n"/>
      <c r="D195" s="3" t="n"/>
      <c r="E195" s="3" t="n"/>
      <c r="F195" s="6" t="n"/>
      <c r="G195" s="3" t="n"/>
      <c r="H195" s="3" t="n"/>
      <c r="I195" s="6" t="n"/>
      <c r="J195" s="3" t="n"/>
      <c r="K195" s="6" t="n"/>
      <c r="L195" s="6" t="n"/>
      <c r="M195" s="6" t="n"/>
      <c r="N195" s="3" t="n"/>
      <c r="O195" s="6" t="n"/>
      <c r="P195" s="3" t="n"/>
      <c r="Q195" s="3" t="n"/>
      <c r="R195" s="7">
        <f>IF(OR(A195="",B195="",F195=""),"",IF(F195&lt;B195,"CHECK",(F195-B195)*24))</f>
        <v/>
      </c>
      <c r="S195" s="3">
        <f>IF(A195="","",IF(Q195="Stop","STOP",IF(OR(H195="Closed",H195="Declined",H195="Archived"),"CLOSED",IF(OR(K195="",'Cohort review'!$B$4=""),"",IF(K195&lt;'Cohort review'!$B$4+1,"DUE","PLANNED")))))</f>
        <v/>
      </c>
      <c r="T195" s="3">
        <f>IF(A195="","",IF(COUNTIF($A$2:$A$251,A195)&gt;1,"DUPLICATE ID",IF(OR(B195="",C195="",D195="",H195=""),"MISSING CORE",IF(AND(F195&lt;&gt;"",F195&lt;B195),"REPLY BEFORE INQUIRY",IF(AND(L195&lt;&gt;"",L195&lt;B195),"BOOKED BEFORE INQUIRY",IF(AND(OR(H195="Tour booked",H195="Tour attended"),OR(L195="",M195="")),"MISSING TOUR DATES",IF(AND(Q195="Stop",NOT(OR(H195="Closed",H195="Declined",H195="Archived"))),"REVIEW STOP STATUS","OK")))))))</f>
        <v/>
      </c>
    </row>
    <row r="196" ht="34" customHeight="1">
      <c r="A196" s="2" t="n"/>
      <c r="B196" s="4" t="n"/>
      <c r="C196" s="2" t="n"/>
      <c r="D196" s="2" t="n"/>
      <c r="E196" s="2" t="n"/>
      <c r="F196" s="4" t="n"/>
      <c r="G196" s="2" t="n"/>
      <c r="H196" s="2" t="n"/>
      <c r="I196" s="4" t="n"/>
      <c r="J196" s="2" t="n"/>
      <c r="K196" s="4" t="n"/>
      <c r="L196" s="4" t="n"/>
      <c r="M196" s="4" t="n"/>
      <c r="N196" s="2" t="n"/>
      <c r="O196" s="4" t="n"/>
      <c r="P196" s="2" t="n"/>
      <c r="Q196" s="2" t="n"/>
      <c r="R196" s="5">
        <f>IF(OR(A196="",B196="",F196=""),"",IF(F196&lt;B196,"CHECK",(F196-B196)*24))</f>
        <v/>
      </c>
      <c r="S196" s="2">
        <f>IF(A196="","",IF(Q196="Stop","STOP",IF(OR(H196="Closed",H196="Declined",H196="Archived"),"CLOSED",IF(OR(K196="",'Cohort review'!$B$4=""),"",IF(K196&lt;'Cohort review'!$B$4+1,"DUE","PLANNED")))))</f>
        <v/>
      </c>
      <c r="T196" s="2">
        <f>IF(A196="","",IF(COUNTIF($A$2:$A$251,A196)&gt;1,"DUPLICATE ID",IF(OR(B196="",C196="",D196="",H196=""),"MISSING CORE",IF(AND(F196&lt;&gt;"",F196&lt;B196),"REPLY BEFORE INQUIRY",IF(AND(L196&lt;&gt;"",L196&lt;B196),"BOOKED BEFORE INQUIRY",IF(AND(OR(H196="Tour booked",H196="Tour attended"),OR(L196="",M196="")),"MISSING TOUR DATES",IF(AND(Q196="Stop",NOT(OR(H196="Closed",H196="Declined",H196="Archived"))),"REVIEW STOP STATUS","OK")))))))</f>
        <v/>
      </c>
    </row>
    <row r="197" ht="34" customHeight="1">
      <c r="A197" s="3" t="n"/>
      <c r="B197" s="6" t="n"/>
      <c r="C197" s="3" t="n"/>
      <c r="D197" s="3" t="n"/>
      <c r="E197" s="3" t="n"/>
      <c r="F197" s="6" t="n"/>
      <c r="G197" s="3" t="n"/>
      <c r="H197" s="3" t="n"/>
      <c r="I197" s="6" t="n"/>
      <c r="J197" s="3" t="n"/>
      <c r="K197" s="6" t="n"/>
      <c r="L197" s="6" t="n"/>
      <c r="M197" s="6" t="n"/>
      <c r="N197" s="3" t="n"/>
      <c r="O197" s="6" t="n"/>
      <c r="P197" s="3" t="n"/>
      <c r="Q197" s="3" t="n"/>
      <c r="R197" s="7">
        <f>IF(OR(A197="",B197="",F197=""),"",IF(F197&lt;B197,"CHECK",(F197-B197)*24))</f>
        <v/>
      </c>
      <c r="S197" s="3">
        <f>IF(A197="","",IF(Q197="Stop","STOP",IF(OR(H197="Closed",H197="Declined",H197="Archived"),"CLOSED",IF(OR(K197="",'Cohort review'!$B$4=""),"",IF(K197&lt;'Cohort review'!$B$4+1,"DUE","PLANNED")))))</f>
        <v/>
      </c>
      <c r="T197" s="3">
        <f>IF(A197="","",IF(COUNTIF($A$2:$A$251,A197)&gt;1,"DUPLICATE ID",IF(OR(B197="",C197="",D197="",H197=""),"MISSING CORE",IF(AND(F197&lt;&gt;"",F197&lt;B197),"REPLY BEFORE INQUIRY",IF(AND(L197&lt;&gt;"",L197&lt;B197),"BOOKED BEFORE INQUIRY",IF(AND(OR(H197="Tour booked",H197="Tour attended"),OR(L197="",M197="")),"MISSING TOUR DATES",IF(AND(Q197="Stop",NOT(OR(H197="Closed",H197="Declined",H197="Archived"))),"REVIEW STOP STATUS","OK")))))))</f>
        <v/>
      </c>
    </row>
    <row r="198" ht="34" customHeight="1">
      <c r="A198" s="2" t="n"/>
      <c r="B198" s="4" t="n"/>
      <c r="C198" s="2" t="n"/>
      <c r="D198" s="2" t="n"/>
      <c r="E198" s="2" t="n"/>
      <c r="F198" s="4" t="n"/>
      <c r="G198" s="2" t="n"/>
      <c r="H198" s="2" t="n"/>
      <c r="I198" s="4" t="n"/>
      <c r="J198" s="2" t="n"/>
      <c r="K198" s="4" t="n"/>
      <c r="L198" s="4" t="n"/>
      <c r="M198" s="4" t="n"/>
      <c r="N198" s="2" t="n"/>
      <c r="O198" s="4" t="n"/>
      <c r="P198" s="2" t="n"/>
      <c r="Q198" s="2" t="n"/>
      <c r="R198" s="5">
        <f>IF(OR(A198="",B198="",F198=""),"",IF(F198&lt;B198,"CHECK",(F198-B198)*24))</f>
        <v/>
      </c>
      <c r="S198" s="2">
        <f>IF(A198="","",IF(Q198="Stop","STOP",IF(OR(H198="Closed",H198="Declined",H198="Archived"),"CLOSED",IF(OR(K198="",'Cohort review'!$B$4=""),"",IF(K198&lt;'Cohort review'!$B$4+1,"DUE","PLANNED")))))</f>
        <v/>
      </c>
      <c r="T198" s="2">
        <f>IF(A198="","",IF(COUNTIF($A$2:$A$251,A198)&gt;1,"DUPLICATE ID",IF(OR(B198="",C198="",D198="",H198=""),"MISSING CORE",IF(AND(F198&lt;&gt;"",F198&lt;B198),"REPLY BEFORE INQUIRY",IF(AND(L198&lt;&gt;"",L198&lt;B198),"BOOKED BEFORE INQUIRY",IF(AND(OR(H198="Tour booked",H198="Tour attended"),OR(L198="",M198="")),"MISSING TOUR DATES",IF(AND(Q198="Stop",NOT(OR(H198="Closed",H198="Declined",H198="Archived"))),"REVIEW STOP STATUS","OK")))))))</f>
        <v/>
      </c>
    </row>
    <row r="199" ht="34" customHeight="1">
      <c r="A199" s="3" t="n"/>
      <c r="B199" s="6" t="n"/>
      <c r="C199" s="3" t="n"/>
      <c r="D199" s="3" t="n"/>
      <c r="E199" s="3" t="n"/>
      <c r="F199" s="6" t="n"/>
      <c r="G199" s="3" t="n"/>
      <c r="H199" s="3" t="n"/>
      <c r="I199" s="6" t="n"/>
      <c r="J199" s="3" t="n"/>
      <c r="K199" s="6" t="n"/>
      <c r="L199" s="6" t="n"/>
      <c r="M199" s="6" t="n"/>
      <c r="N199" s="3" t="n"/>
      <c r="O199" s="6" t="n"/>
      <c r="P199" s="3" t="n"/>
      <c r="Q199" s="3" t="n"/>
      <c r="R199" s="7">
        <f>IF(OR(A199="",B199="",F199=""),"",IF(F199&lt;B199,"CHECK",(F199-B199)*24))</f>
        <v/>
      </c>
      <c r="S199" s="3">
        <f>IF(A199="","",IF(Q199="Stop","STOP",IF(OR(H199="Closed",H199="Declined",H199="Archived"),"CLOSED",IF(OR(K199="",'Cohort review'!$B$4=""),"",IF(K199&lt;'Cohort review'!$B$4+1,"DUE","PLANNED")))))</f>
        <v/>
      </c>
      <c r="T199" s="3">
        <f>IF(A199="","",IF(COUNTIF($A$2:$A$251,A199)&gt;1,"DUPLICATE ID",IF(OR(B199="",C199="",D199="",H199=""),"MISSING CORE",IF(AND(F199&lt;&gt;"",F199&lt;B199),"REPLY BEFORE INQUIRY",IF(AND(L199&lt;&gt;"",L199&lt;B199),"BOOKED BEFORE INQUIRY",IF(AND(OR(H199="Tour booked",H199="Tour attended"),OR(L199="",M199="")),"MISSING TOUR DATES",IF(AND(Q199="Stop",NOT(OR(H199="Closed",H199="Declined",H199="Archived"))),"REVIEW STOP STATUS","OK")))))))</f>
        <v/>
      </c>
    </row>
    <row r="200" ht="34" customHeight="1">
      <c r="A200" s="2" t="n"/>
      <c r="B200" s="4" t="n"/>
      <c r="C200" s="2" t="n"/>
      <c r="D200" s="2" t="n"/>
      <c r="E200" s="2" t="n"/>
      <c r="F200" s="4" t="n"/>
      <c r="G200" s="2" t="n"/>
      <c r="H200" s="2" t="n"/>
      <c r="I200" s="4" t="n"/>
      <c r="J200" s="2" t="n"/>
      <c r="K200" s="4" t="n"/>
      <c r="L200" s="4" t="n"/>
      <c r="M200" s="4" t="n"/>
      <c r="N200" s="2" t="n"/>
      <c r="O200" s="4" t="n"/>
      <c r="P200" s="2" t="n"/>
      <c r="Q200" s="2" t="n"/>
      <c r="R200" s="5">
        <f>IF(OR(A200="",B200="",F200=""),"",IF(F200&lt;B200,"CHECK",(F200-B200)*24))</f>
        <v/>
      </c>
      <c r="S200" s="2">
        <f>IF(A200="","",IF(Q200="Stop","STOP",IF(OR(H200="Closed",H200="Declined",H200="Archived"),"CLOSED",IF(OR(K200="",'Cohort review'!$B$4=""),"",IF(K200&lt;'Cohort review'!$B$4+1,"DUE","PLANNED")))))</f>
        <v/>
      </c>
      <c r="T200" s="2">
        <f>IF(A200="","",IF(COUNTIF($A$2:$A$251,A200)&gt;1,"DUPLICATE ID",IF(OR(B200="",C200="",D200="",H200=""),"MISSING CORE",IF(AND(F200&lt;&gt;"",F200&lt;B200),"REPLY BEFORE INQUIRY",IF(AND(L200&lt;&gt;"",L200&lt;B200),"BOOKED BEFORE INQUIRY",IF(AND(OR(H200="Tour booked",H200="Tour attended"),OR(L200="",M200="")),"MISSING TOUR DATES",IF(AND(Q200="Stop",NOT(OR(H200="Closed",H200="Declined",H200="Archived"))),"REVIEW STOP STATUS","OK")))))))</f>
        <v/>
      </c>
    </row>
    <row r="201" ht="34" customHeight="1">
      <c r="A201" s="3" t="n"/>
      <c r="B201" s="6" t="n"/>
      <c r="C201" s="3" t="n"/>
      <c r="D201" s="3" t="n"/>
      <c r="E201" s="3" t="n"/>
      <c r="F201" s="6" t="n"/>
      <c r="G201" s="3" t="n"/>
      <c r="H201" s="3" t="n"/>
      <c r="I201" s="6" t="n"/>
      <c r="J201" s="3" t="n"/>
      <c r="K201" s="6" t="n"/>
      <c r="L201" s="6" t="n"/>
      <c r="M201" s="6" t="n"/>
      <c r="N201" s="3" t="n"/>
      <c r="O201" s="6" t="n"/>
      <c r="P201" s="3" t="n"/>
      <c r="Q201" s="3" t="n"/>
      <c r="R201" s="7">
        <f>IF(OR(A201="",B201="",F201=""),"",IF(F201&lt;B201,"CHECK",(F201-B201)*24))</f>
        <v/>
      </c>
      <c r="S201" s="3">
        <f>IF(A201="","",IF(Q201="Stop","STOP",IF(OR(H201="Closed",H201="Declined",H201="Archived"),"CLOSED",IF(OR(K201="",'Cohort review'!$B$4=""),"",IF(K201&lt;'Cohort review'!$B$4+1,"DUE","PLANNED")))))</f>
        <v/>
      </c>
      <c r="T201" s="3">
        <f>IF(A201="","",IF(COUNTIF($A$2:$A$251,A201)&gt;1,"DUPLICATE ID",IF(OR(B201="",C201="",D201="",H201=""),"MISSING CORE",IF(AND(F201&lt;&gt;"",F201&lt;B201),"REPLY BEFORE INQUIRY",IF(AND(L201&lt;&gt;"",L201&lt;B201),"BOOKED BEFORE INQUIRY",IF(AND(OR(H201="Tour booked",H201="Tour attended"),OR(L201="",M201="")),"MISSING TOUR DATES",IF(AND(Q201="Stop",NOT(OR(H201="Closed",H201="Declined",H201="Archived"))),"REVIEW STOP STATUS","OK")))))))</f>
        <v/>
      </c>
    </row>
    <row r="202" ht="34" customHeight="1">
      <c r="A202" s="2" t="n"/>
      <c r="B202" s="4" t="n"/>
      <c r="C202" s="2" t="n"/>
      <c r="D202" s="2" t="n"/>
      <c r="E202" s="2" t="n"/>
      <c r="F202" s="4" t="n"/>
      <c r="G202" s="2" t="n"/>
      <c r="H202" s="2" t="n"/>
      <c r="I202" s="4" t="n"/>
      <c r="J202" s="2" t="n"/>
      <c r="K202" s="4" t="n"/>
      <c r="L202" s="4" t="n"/>
      <c r="M202" s="4" t="n"/>
      <c r="N202" s="2" t="n"/>
      <c r="O202" s="4" t="n"/>
      <c r="P202" s="2" t="n"/>
      <c r="Q202" s="2" t="n"/>
      <c r="R202" s="5">
        <f>IF(OR(A202="",B202="",F202=""),"",IF(F202&lt;B202,"CHECK",(F202-B202)*24))</f>
        <v/>
      </c>
      <c r="S202" s="2">
        <f>IF(A202="","",IF(Q202="Stop","STOP",IF(OR(H202="Closed",H202="Declined",H202="Archived"),"CLOSED",IF(OR(K202="",'Cohort review'!$B$4=""),"",IF(K202&lt;'Cohort review'!$B$4+1,"DUE","PLANNED")))))</f>
        <v/>
      </c>
      <c r="T202" s="2">
        <f>IF(A202="","",IF(COUNTIF($A$2:$A$251,A202)&gt;1,"DUPLICATE ID",IF(OR(B202="",C202="",D202="",H202=""),"MISSING CORE",IF(AND(F202&lt;&gt;"",F202&lt;B202),"REPLY BEFORE INQUIRY",IF(AND(L202&lt;&gt;"",L202&lt;B202),"BOOKED BEFORE INQUIRY",IF(AND(OR(H202="Tour booked",H202="Tour attended"),OR(L202="",M202="")),"MISSING TOUR DATES",IF(AND(Q202="Stop",NOT(OR(H202="Closed",H202="Declined",H202="Archived"))),"REVIEW STOP STATUS","OK")))))))</f>
        <v/>
      </c>
    </row>
    <row r="203" ht="34" customHeight="1">
      <c r="A203" s="3" t="n"/>
      <c r="B203" s="6" t="n"/>
      <c r="C203" s="3" t="n"/>
      <c r="D203" s="3" t="n"/>
      <c r="E203" s="3" t="n"/>
      <c r="F203" s="6" t="n"/>
      <c r="G203" s="3" t="n"/>
      <c r="H203" s="3" t="n"/>
      <c r="I203" s="6" t="n"/>
      <c r="J203" s="3" t="n"/>
      <c r="K203" s="6" t="n"/>
      <c r="L203" s="6" t="n"/>
      <c r="M203" s="6" t="n"/>
      <c r="N203" s="3" t="n"/>
      <c r="O203" s="6" t="n"/>
      <c r="P203" s="3" t="n"/>
      <c r="Q203" s="3" t="n"/>
      <c r="R203" s="7">
        <f>IF(OR(A203="",B203="",F203=""),"",IF(F203&lt;B203,"CHECK",(F203-B203)*24))</f>
        <v/>
      </c>
      <c r="S203" s="3">
        <f>IF(A203="","",IF(Q203="Stop","STOP",IF(OR(H203="Closed",H203="Declined",H203="Archived"),"CLOSED",IF(OR(K203="",'Cohort review'!$B$4=""),"",IF(K203&lt;'Cohort review'!$B$4+1,"DUE","PLANNED")))))</f>
        <v/>
      </c>
      <c r="T203" s="3">
        <f>IF(A203="","",IF(COUNTIF($A$2:$A$251,A203)&gt;1,"DUPLICATE ID",IF(OR(B203="",C203="",D203="",H203=""),"MISSING CORE",IF(AND(F203&lt;&gt;"",F203&lt;B203),"REPLY BEFORE INQUIRY",IF(AND(L203&lt;&gt;"",L203&lt;B203),"BOOKED BEFORE INQUIRY",IF(AND(OR(H203="Tour booked",H203="Tour attended"),OR(L203="",M203="")),"MISSING TOUR DATES",IF(AND(Q203="Stop",NOT(OR(H203="Closed",H203="Declined",H203="Archived"))),"REVIEW STOP STATUS","OK")))))))</f>
        <v/>
      </c>
    </row>
    <row r="204" ht="34" customHeight="1">
      <c r="A204" s="2" t="n"/>
      <c r="B204" s="4" t="n"/>
      <c r="C204" s="2" t="n"/>
      <c r="D204" s="2" t="n"/>
      <c r="E204" s="2" t="n"/>
      <c r="F204" s="4" t="n"/>
      <c r="G204" s="2" t="n"/>
      <c r="H204" s="2" t="n"/>
      <c r="I204" s="4" t="n"/>
      <c r="J204" s="2" t="n"/>
      <c r="K204" s="4" t="n"/>
      <c r="L204" s="4" t="n"/>
      <c r="M204" s="4" t="n"/>
      <c r="N204" s="2" t="n"/>
      <c r="O204" s="4" t="n"/>
      <c r="P204" s="2" t="n"/>
      <c r="Q204" s="2" t="n"/>
      <c r="R204" s="5">
        <f>IF(OR(A204="",B204="",F204=""),"",IF(F204&lt;B204,"CHECK",(F204-B204)*24))</f>
        <v/>
      </c>
      <c r="S204" s="2">
        <f>IF(A204="","",IF(Q204="Stop","STOP",IF(OR(H204="Closed",H204="Declined",H204="Archived"),"CLOSED",IF(OR(K204="",'Cohort review'!$B$4=""),"",IF(K204&lt;'Cohort review'!$B$4+1,"DUE","PLANNED")))))</f>
        <v/>
      </c>
      <c r="T204" s="2">
        <f>IF(A204="","",IF(COUNTIF($A$2:$A$251,A204)&gt;1,"DUPLICATE ID",IF(OR(B204="",C204="",D204="",H204=""),"MISSING CORE",IF(AND(F204&lt;&gt;"",F204&lt;B204),"REPLY BEFORE INQUIRY",IF(AND(L204&lt;&gt;"",L204&lt;B204),"BOOKED BEFORE INQUIRY",IF(AND(OR(H204="Tour booked",H204="Tour attended"),OR(L204="",M204="")),"MISSING TOUR DATES",IF(AND(Q204="Stop",NOT(OR(H204="Closed",H204="Declined",H204="Archived"))),"REVIEW STOP STATUS","OK")))))))</f>
        <v/>
      </c>
    </row>
    <row r="205" ht="34" customHeight="1">
      <c r="A205" s="3" t="n"/>
      <c r="B205" s="6" t="n"/>
      <c r="C205" s="3" t="n"/>
      <c r="D205" s="3" t="n"/>
      <c r="E205" s="3" t="n"/>
      <c r="F205" s="6" t="n"/>
      <c r="G205" s="3" t="n"/>
      <c r="H205" s="3" t="n"/>
      <c r="I205" s="6" t="n"/>
      <c r="J205" s="3" t="n"/>
      <c r="K205" s="6" t="n"/>
      <c r="L205" s="6" t="n"/>
      <c r="M205" s="6" t="n"/>
      <c r="N205" s="3" t="n"/>
      <c r="O205" s="6" t="n"/>
      <c r="P205" s="3" t="n"/>
      <c r="Q205" s="3" t="n"/>
      <c r="R205" s="7">
        <f>IF(OR(A205="",B205="",F205=""),"",IF(F205&lt;B205,"CHECK",(F205-B205)*24))</f>
        <v/>
      </c>
      <c r="S205" s="3">
        <f>IF(A205="","",IF(Q205="Stop","STOP",IF(OR(H205="Closed",H205="Declined",H205="Archived"),"CLOSED",IF(OR(K205="",'Cohort review'!$B$4=""),"",IF(K205&lt;'Cohort review'!$B$4+1,"DUE","PLANNED")))))</f>
        <v/>
      </c>
      <c r="T205" s="3">
        <f>IF(A205="","",IF(COUNTIF($A$2:$A$251,A205)&gt;1,"DUPLICATE ID",IF(OR(B205="",C205="",D205="",H205=""),"MISSING CORE",IF(AND(F205&lt;&gt;"",F205&lt;B205),"REPLY BEFORE INQUIRY",IF(AND(L205&lt;&gt;"",L205&lt;B205),"BOOKED BEFORE INQUIRY",IF(AND(OR(H205="Tour booked",H205="Tour attended"),OR(L205="",M205="")),"MISSING TOUR DATES",IF(AND(Q205="Stop",NOT(OR(H205="Closed",H205="Declined",H205="Archived"))),"REVIEW STOP STATUS","OK")))))))</f>
        <v/>
      </c>
    </row>
    <row r="206" ht="34" customHeight="1">
      <c r="A206" s="2" t="n"/>
      <c r="B206" s="4" t="n"/>
      <c r="C206" s="2" t="n"/>
      <c r="D206" s="2" t="n"/>
      <c r="E206" s="2" t="n"/>
      <c r="F206" s="4" t="n"/>
      <c r="G206" s="2" t="n"/>
      <c r="H206" s="2" t="n"/>
      <c r="I206" s="4" t="n"/>
      <c r="J206" s="2" t="n"/>
      <c r="K206" s="4" t="n"/>
      <c r="L206" s="4" t="n"/>
      <c r="M206" s="4" t="n"/>
      <c r="N206" s="2" t="n"/>
      <c r="O206" s="4" t="n"/>
      <c r="P206" s="2" t="n"/>
      <c r="Q206" s="2" t="n"/>
      <c r="R206" s="5">
        <f>IF(OR(A206="",B206="",F206=""),"",IF(F206&lt;B206,"CHECK",(F206-B206)*24))</f>
        <v/>
      </c>
      <c r="S206" s="2">
        <f>IF(A206="","",IF(Q206="Stop","STOP",IF(OR(H206="Closed",H206="Declined",H206="Archived"),"CLOSED",IF(OR(K206="",'Cohort review'!$B$4=""),"",IF(K206&lt;'Cohort review'!$B$4+1,"DUE","PLANNED")))))</f>
        <v/>
      </c>
      <c r="T206" s="2">
        <f>IF(A206="","",IF(COUNTIF($A$2:$A$251,A206)&gt;1,"DUPLICATE ID",IF(OR(B206="",C206="",D206="",H206=""),"MISSING CORE",IF(AND(F206&lt;&gt;"",F206&lt;B206),"REPLY BEFORE INQUIRY",IF(AND(L206&lt;&gt;"",L206&lt;B206),"BOOKED BEFORE INQUIRY",IF(AND(OR(H206="Tour booked",H206="Tour attended"),OR(L206="",M206="")),"MISSING TOUR DATES",IF(AND(Q206="Stop",NOT(OR(H206="Closed",H206="Declined",H206="Archived"))),"REVIEW STOP STATUS","OK")))))))</f>
        <v/>
      </c>
    </row>
    <row r="207" ht="34" customHeight="1">
      <c r="A207" s="3" t="n"/>
      <c r="B207" s="6" t="n"/>
      <c r="C207" s="3" t="n"/>
      <c r="D207" s="3" t="n"/>
      <c r="E207" s="3" t="n"/>
      <c r="F207" s="6" t="n"/>
      <c r="G207" s="3" t="n"/>
      <c r="H207" s="3" t="n"/>
      <c r="I207" s="6" t="n"/>
      <c r="J207" s="3" t="n"/>
      <c r="K207" s="6" t="n"/>
      <c r="L207" s="6" t="n"/>
      <c r="M207" s="6" t="n"/>
      <c r="N207" s="3" t="n"/>
      <c r="O207" s="6" t="n"/>
      <c r="P207" s="3" t="n"/>
      <c r="Q207" s="3" t="n"/>
      <c r="R207" s="7">
        <f>IF(OR(A207="",B207="",F207=""),"",IF(F207&lt;B207,"CHECK",(F207-B207)*24))</f>
        <v/>
      </c>
      <c r="S207" s="3">
        <f>IF(A207="","",IF(Q207="Stop","STOP",IF(OR(H207="Closed",H207="Declined",H207="Archived"),"CLOSED",IF(OR(K207="",'Cohort review'!$B$4=""),"",IF(K207&lt;'Cohort review'!$B$4+1,"DUE","PLANNED")))))</f>
        <v/>
      </c>
      <c r="T207" s="3">
        <f>IF(A207="","",IF(COUNTIF($A$2:$A$251,A207)&gt;1,"DUPLICATE ID",IF(OR(B207="",C207="",D207="",H207=""),"MISSING CORE",IF(AND(F207&lt;&gt;"",F207&lt;B207),"REPLY BEFORE INQUIRY",IF(AND(L207&lt;&gt;"",L207&lt;B207),"BOOKED BEFORE INQUIRY",IF(AND(OR(H207="Tour booked",H207="Tour attended"),OR(L207="",M207="")),"MISSING TOUR DATES",IF(AND(Q207="Stop",NOT(OR(H207="Closed",H207="Declined",H207="Archived"))),"REVIEW STOP STATUS","OK")))))))</f>
        <v/>
      </c>
    </row>
    <row r="208" ht="34" customHeight="1">
      <c r="A208" s="2" t="n"/>
      <c r="B208" s="4" t="n"/>
      <c r="C208" s="2" t="n"/>
      <c r="D208" s="2" t="n"/>
      <c r="E208" s="2" t="n"/>
      <c r="F208" s="4" t="n"/>
      <c r="G208" s="2" t="n"/>
      <c r="H208" s="2" t="n"/>
      <c r="I208" s="4" t="n"/>
      <c r="J208" s="2" t="n"/>
      <c r="K208" s="4" t="n"/>
      <c r="L208" s="4" t="n"/>
      <c r="M208" s="4" t="n"/>
      <c r="N208" s="2" t="n"/>
      <c r="O208" s="4" t="n"/>
      <c r="P208" s="2" t="n"/>
      <c r="Q208" s="2" t="n"/>
      <c r="R208" s="5">
        <f>IF(OR(A208="",B208="",F208=""),"",IF(F208&lt;B208,"CHECK",(F208-B208)*24))</f>
        <v/>
      </c>
      <c r="S208" s="2">
        <f>IF(A208="","",IF(Q208="Stop","STOP",IF(OR(H208="Closed",H208="Declined",H208="Archived"),"CLOSED",IF(OR(K208="",'Cohort review'!$B$4=""),"",IF(K208&lt;'Cohort review'!$B$4+1,"DUE","PLANNED")))))</f>
        <v/>
      </c>
      <c r="T208" s="2">
        <f>IF(A208="","",IF(COUNTIF($A$2:$A$251,A208)&gt;1,"DUPLICATE ID",IF(OR(B208="",C208="",D208="",H208=""),"MISSING CORE",IF(AND(F208&lt;&gt;"",F208&lt;B208),"REPLY BEFORE INQUIRY",IF(AND(L208&lt;&gt;"",L208&lt;B208),"BOOKED BEFORE INQUIRY",IF(AND(OR(H208="Tour booked",H208="Tour attended"),OR(L208="",M208="")),"MISSING TOUR DATES",IF(AND(Q208="Stop",NOT(OR(H208="Closed",H208="Declined",H208="Archived"))),"REVIEW STOP STATUS","OK")))))))</f>
        <v/>
      </c>
    </row>
    <row r="209" ht="34" customHeight="1">
      <c r="A209" s="3" t="n"/>
      <c r="B209" s="6" t="n"/>
      <c r="C209" s="3" t="n"/>
      <c r="D209" s="3" t="n"/>
      <c r="E209" s="3" t="n"/>
      <c r="F209" s="6" t="n"/>
      <c r="G209" s="3" t="n"/>
      <c r="H209" s="3" t="n"/>
      <c r="I209" s="6" t="n"/>
      <c r="J209" s="3" t="n"/>
      <c r="K209" s="6" t="n"/>
      <c r="L209" s="6" t="n"/>
      <c r="M209" s="6" t="n"/>
      <c r="N209" s="3" t="n"/>
      <c r="O209" s="6" t="n"/>
      <c r="P209" s="3" t="n"/>
      <c r="Q209" s="3" t="n"/>
      <c r="R209" s="7">
        <f>IF(OR(A209="",B209="",F209=""),"",IF(F209&lt;B209,"CHECK",(F209-B209)*24))</f>
        <v/>
      </c>
      <c r="S209" s="3">
        <f>IF(A209="","",IF(Q209="Stop","STOP",IF(OR(H209="Closed",H209="Declined",H209="Archived"),"CLOSED",IF(OR(K209="",'Cohort review'!$B$4=""),"",IF(K209&lt;'Cohort review'!$B$4+1,"DUE","PLANNED")))))</f>
        <v/>
      </c>
      <c r="T209" s="3">
        <f>IF(A209="","",IF(COUNTIF($A$2:$A$251,A209)&gt;1,"DUPLICATE ID",IF(OR(B209="",C209="",D209="",H209=""),"MISSING CORE",IF(AND(F209&lt;&gt;"",F209&lt;B209),"REPLY BEFORE INQUIRY",IF(AND(L209&lt;&gt;"",L209&lt;B209),"BOOKED BEFORE INQUIRY",IF(AND(OR(H209="Tour booked",H209="Tour attended"),OR(L209="",M209="")),"MISSING TOUR DATES",IF(AND(Q209="Stop",NOT(OR(H209="Closed",H209="Declined",H209="Archived"))),"REVIEW STOP STATUS","OK")))))))</f>
        <v/>
      </c>
    </row>
    <row r="210" ht="34" customHeight="1">
      <c r="A210" s="2" t="n"/>
      <c r="B210" s="4" t="n"/>
      <c r="C210" s="2" t="n"/>
      <c r="D210" s="2" t="n"/>
      <c r="E210" s="2" t="n"/>
      <c r="F210" s="4" t="n"/>
      <c r="G210" s="2" t="n"/>
      <c r="H210" s="2" t="n"/>
      <c r="I210" s="4" t="n"/>
      <c r="J210" s="2" t="n"/>
      <c r="K210" s="4" t="n"/>
      <c r="L210" s="4" t="n"/>
      <c r="M210" s="4" t="n"/>
      <c r="N210" s="2" t="n"/>
      <c r="O210" s="4" t="n"/>
      <c r="P210" s="2" t="n"/>
      <c r="Q210" s="2" t="n"/>
      <c r="R210" s="5">
        <f>IF(OR(A210="",B210="",F210=""),"",IF(F210&lt;B210,"CHECK",(F210-B210)*24))</f>
        <v/>
      </c>
      <c r="S210" s="2">
        <f>IF(A210="","",IF(Q210="Stop","STOP",IF(OR(H210="Closed",H210="Declined",H210="Archived"),"CLOSED",IF(OR(K210="",'Cohort review'!$B$4=""),"",IF(K210&lt;'Cohort review'!$B$4+1,"DUE","PLANNED")))))</f>
        <v/>
      </c>
      <c r="T210" s="2">
        <f>IF(A210="","",IF(COUNTIF($A$2:$A$251,A210)&gt;1,"DUPLICATE ID",IF(OR(B210="",C210="",D210="",H210=""),"MISSING CORE",IF(AND(F210&lt;&gt;"",F210&lt;B210),"REPLY BEFORE INQUIRY",IF(AND(L210&lt;&gt;"",L210&lt;B210),"BOOKED BEFORE INQUIRY",IF(AND(OR(H210="Tour booked",H210="Tour attended"),OR(L210="",M210="")),"MISSING TOUR DATES",IF(AND(Q210="Stop",NOT(OR(H210="Closed",H210="Declined",H210="Archived"))),"REVIEW STOP STATUS","OK")))))))</f>
        <v/>
      </c>
    </row>
    <row r="211" ht="34" customHeight="1">
      <c r="A211" s="3" t="n"/>
      <c r="B211" s="6" t="n"/>
      <c r="C211" s="3" t="n"/>
      <c r="D211" s="3" t="n"/>
      <c r="E211" s="3" t="n"/>
      <c r="F211" s="6" t="n"/>
      <c r="G211" s="3" t="n"/>
      <c r="H211" s="3" t="n"/>
      <c r="I211" s="6" t="n"/>
      <c r="J211" s="3" t="n"/>
      <c r="K211" s="6" t="n"/>
      <c r="L211" s="6" t="n"/>
      <c r="M211" s="6" t="n"/>
      <c r="N211" s="3" t="n"/>
      <c r="O211" s="6" t="n"/>
      <c r="P211" s="3" t="n"/>
      <c r="Q211" s="3" t="n"/>
      <c r="R211" s="7">
        <f>IF(OR(A211="",B211="",F211=""),"",IF(F211&lt;B211,"CHECK",(F211-B211)*24))</f>
        <v/>
      </c>
      <c r="S211" s="3">
        <f>IF(A211="","",IF(Q211="Stop","STOP",IF(OR(H211="Closed",H211="Declined",H211="Archived"),"CLOSED",IF(OR(K211="",'Cohort review'!$B$4=""),"",IF(K211&lt;'Cohort review'!$B$4+1,"DUE","PLANNED")))))</f>
        <v/>
      </c>
      <c r="T211" s="3">
        <f>IF(A211="","",IF(COUNTIF($A$2:$A$251,A211)&gt;1,"DUPLICATE ID",IF(OR(B211="",C211="",D211="",H211=""),"MISSING CORE",IF(AND(F211&lt;&gt;"",F211&lt;B211),"REPLY BEFORE INQUIRY",IF(AND(L211&lt;&gt;"",L211&lt;B211),"BOOKED BEFORE INQUIRY",IF(AND(OR(H211="Tour booked",H211="Tour attended"),OR(L211="",M211="")),"MISSING TOUR DATES",IF(AND(Q211="Stop",NOT(OR(H211="Closed",H211="Declined",H211="Archived"))),"REVIEW STOP STATUS","OK")))))))</f>
        <v/>
      </c>
    </row>
    <row r="212" ht="34" customHeight="1">
      <c r="A212" s="2" t="n"/>
      <c r="B212" s="4" t="n"/>
      <c r="C212" s="2" t="n"/>
      <c r="D212" s="2" t="n"/>
      <c r="E212" s="2" t="n"/>
      <c r="F212" s="4" t="n"/>
      <c r="G212" s="2" t="n"/>
      <c r="H212" s="2" t="n"/>
      <c r="I212" s="4" t="n"/>
      <c r="J212" s="2" t="n"/>
      <c r="K212" s="4" t="n"/>
      <c r="L212" s="4" t="n"/>
      <c r="M212" s="4" t="n"/>
      <c r="N212" s="2" t="n"/>
      <c r="O212" s="4" t="n"/>
      <c r="P212" s="2" t="n"/>
      <c r="Q212" s="2" t="n"/>
      <c r="R212" s="5">
        <f>IF(OR(A212="",B212="",F212=""),"",IF(F212&lt;B212,"CHECK",(F212-B212)*24))</f>
        <v/>
      </c>
      <c r="S212" s="2">
        <f>IF(A212="","",IF(Q212="Stop","STOP",IF(OR(H212="Closed",H212="Declined",H212="Archived"),"CLOSED",IF(OR(K212="",'Cohort review'!$B$4=""),"",IF(K212&lt;'Cohort review'!$B$4+1,"DUE","PLANNED")))))</f>
        <v/>
      </c>
      <c r="T212" s="2">
        <f>IF(A212="","",IF(COUNTIF($A$2:$A$251,A212)&gt;1,"DUPLICATE ID",IF(OR(B212="",C212="",D212="",H212=""),"MISSING CORE",IF(AND(F212&lt;&gt;"",F212&lt;B212),"REPLY BEFORE INQUIRY",IF(AND(L212&lt;&gt;"",L212&lt;B212),"BOOKED BEFORE INQUIRY",IF(AND(OR(H212="Tour booked",H212="Tour attended"),OR(L212="",M212="")),"MISSING TOUR DATES",IF(AND(Q212="Stop",NOT(OR(H212="Closed",H212="Declined",H212="Archived"))),"REVIEW STOP STATUS","OK")))))))</f>
        <v/>
      </c>
    </row>
    <row r="213" ht="34" customHeight="1">
      <c r="A213" s="3" t="n"/>
      <c r="B213" s="6" t="n"/>
      <c r="C213" s="3" t="n"/>
      <c r="D213" s="3" t="n"/>
      <c r="E213" s="3" t="n"/>
      <c r="F213" s="6" t="n"/>
      <c r="G213" s="3" t="n"/>
      <c r="H213" s="3" t="n"/>
      <c r="I213" s="6" t="n"/>
      <c r="J213" s="3" t="n"/>
      <c r="K213" s="6" t="n"/>
      <c r="L213" s="6" t="n"/>
      <c r="M213" s="6" t="n"/>
      <c r="N213" s="3" t="n"/>
      <c r="O213" s="6" t="n"/>
      <c r="P213" s="3" t="n"/>
      <c r="Q213" s="3" t="n"/>
      <c r="R213" s="7">
        <f>IF(OR(A213="",B213="",F213=""),"",IF(F213&lt;B213,"CHECK",(F213-B213)*24))</f>
        <v/>
      </c>
      <c r="S213" s="3">
        <f>IF(A213="","",IF(Q213="Stop","STOP",IF(OR(H213="Closed",H213="Declined",H213="Archived"),"CLOSED",IF(OR(K213="",'Cohort review'!$B$4=""),"",IF(K213&lt;'Cohort review'!$B$4+1,"DUE","PLANNED")))))</f>
        <v/>
      </c>
      <c r="T213" s="3">
        <f>IF(A213="","",IF(COUNTIF($A$2:$A$251,A213)&gt;1,"DUPLICATE ID",IF(OR(B213="",C213="",D213="",H213=""),"MISSING CORE",IF(AND(F213&lt;&gt;"",F213&lt;B213),"REPLY BEFORE INQUIRY",IF(AND(L213&lt;&gt;"",L213&lt;B213),"BOOKED BEFORE INQUIRY",IF(AND(OR(H213="Tour booked",H213="Tour attended"),OR(L213="",M213="")),"MISSING TOUR DATES",IF(AND(Q213="Stop",NOT(OR(H213="Closed",H213="Declined",H213="Archived"))),"REVIEW STOP STATUS","OK")))))))</f>
        <v/>
      </c>
    </row>
    <row r="214" ht="34" customHeight="1">
      <c r="A214" s="2" t="n"/>
      <c r="B214" s="4" t="n"/>
      <c r="C214" s="2" t="n"/>
      <c r="D214" s="2" t="n"/>
      <c r="E214" s="2" t="n"/>
      <c r="F214" s="4" t="n"/>
      <c r="G214" s="2" t="n"/>
      <c r="H214" s="2" t="n"/>
      <c r="I214" s="4" t="n"/>
      <c r="J214" s="2" t="n"/>
      <c r="K214" s="4" t="n"/>
      <c r="L214" s="4" t="n"/>
      <c r="M214" s="4" t="n"/>
      <c r="N214" s="2" t="n"/>
      <c r="O214" s="4" t="n"/>
      <c r="P214" s="2" t="n"/>
      <c r="Q214" s="2" t="n"/>
      <c r="R214" s="5">
        <f>IF(OR(A214="",B214="",F214=""),"",IF(F214&lt;B214,"CHECK",(F214-B214)*24))</f>
        <v/>
      </c>
      <c r="S214" s="2">
        <f>IF(A214="","",IF(Q214="Stop","STOP",IF(OR(H214="Closed",H214="Declined",H214="Archived"),"CLOSED",IF(OR(K214="",'Cohort review'!$B$4=""),"",IF(K214&lt;'Cohort review'!$B$4+1,"DUE","PLANNED")))))</f>
        <v/>
      </c>
      <c r="T214" s="2">
        <f>IF(A214="","",IF(COUNTIF($A$2:$A$251,A214)&gt;1,"DUPLICATE ID",IF(OR(B214="",C214="",D214="",H214=""),"MISSING CORE",IF(AND(F214&lt;&gt;"",F214&lt;B214),"REPLY BEFORE INQUIRY",IF(AND(L214&lt;&gt;"",L214&lt;B214),"BOOKED BEFORE INQUIRY",IF(AND(OR(H214="Tour booked",H214="Tour attended"),OR(L214="",M214="")),"MISSING TOUR DATES",IF(AND(Q214="Stop",NOT(OR(H214="Closed",H214="Declined",H214="Archived"))),"REVIEW STOP STATUS","OK")))))))</f>
        <v/>
      </c>
    </row>
    <row r="215" ht="34" customHeight="1">
      <c r="A215" s="3" t="n"/>
      <c r="B215" s="6" t="n"/>
      <c r="C215" s="3" t="n"/>
      <c r="D215" s="3" t="n"/>
      <c r="E215" s="3" t="n"/>
      <c r="F215" s="6" t="n"/>
      <c r="G215" s="3" t="n"/>
      <c r="H215" s="3" t="n"/>
      <c r="I215" s="6" t="n"/>
      <c r="J215" s="3" t="n"/>
      <c r="K215" s="6" t="n"/>
      <c r="L215" s="6" t="n"/>
      <c r="M215" s="6" t="n"/>
      <c r="N215" s="3" t="n"/>
      <c r="O215" s="6" t="n"/>
      <c r="P215" s="3" t="n"/>
      <c r="Q215" s="3" t="n"/>
      <c r="R215" s="7">
        <f>IF(OR(A215="",B215="",F215=""),"",IF(F215&lt;B215,"CHECK",(F215-B215)*24))</f>
        <v/>
      </c>
      <c r="S215" s="3">
        <f>IF(A215="","",IF(Q215="Stop","STOP",IF(OR(H215="Closed",H215="Declined",H215="Archived"),"CLOSED",IF(OR(K215="",'Cohort review'!$B$4=""),"",IF(K215&lt;'Cohort review'!$B$4+1,"DUE","PLANNED")))))</f>
        <v/>
      </c>
      <c r="T215" s="3">
        <f>IF(A215="","",IF(COUNTIF($A$2:$A$251,A215)&gt;1,"DUPLICATE ID",IF(OR(B215="",C215="",D215="",H215=""),"MISSING CORE",IF(AND(F215&lt;&gt;"",F215&lt;B215),"REPLY BEFORE INQUIRY",IF(AND(L215&lt;&gt;"",L215&lt;B215),"BOOKED BEFORE INQUIRY",IF(AND(OR(H215="Tour booked",H215="Tour attended"),OR(L215="",M215="")),"MISSING TOUR DATES",IF(AND(Q215="Stop",NOT(OR(H215="Closed",H215="Declined",H215="Archived"))),"REVIEW STOP STATUS","OK")))))))</f>
        <v/>
      </c>
    </row>
    <row r="216" ht="34" customHeight="1">
      <c r="A216" s="2" t="n"/>
      <c r="B216" s="4" t="n"/>
      <c r="C216" s="2" t="n"/>
      <c r="D216" s="2" t="n"/>
      <c r="E216" s="2" t="n"/>
      <c r="F216" s="4" t="n"/>
      <c r="G216" s="2" t="n"/>
      <c r="H216" s="2" t="n"/>
      <c r="I216" s="4" t="n"/>
      <c r="J216" s="2" t="n"/>
      <c r="K216" s="4" t="n"/>
      <c r="L216" s="4" t="n"/>
      <c r="M216" s="4" t="n"/>
      <c r="N216" s="2" t="n"/>
      <c r="O216" s="4" t="n"/>
      <c r="P216" s="2" t="n"/>
      <c r="Q216" s="2" t="n"/>
      <c r="R216" s="5">
        <f>IF(OR(A216="",B216="",F216=""),"",IF(F216&lt;B216,"CHECK",(F216-B216)*24))</f>
        <v/>
      </c>
      <c r="S216" s="2">
        <f>IF(A216="","",IF(Q216="Stop","STOP",IF(OR(H216="Closed",H216="Declined",H216="Archived"),"CLOSED",IF(OR(K216="",'Cohort review'!$B$4=""),"",IF(K216&lt;'Cohort review'!$B$4+1,"DUE","PLANNED")))))</f>
        <v/>
      </c>
      <c r="T216" s="2">
        <f>IF(A216="","",IF(COUNTIF($A$2:$A$251,A216)&gt;1,"DUPLICATE ID",IF(OR(B216="",C216="",D216="",H216=""),"MISSING CORE",IF(AND(F216&lt;&gt;"",F216&lt;B216),"REPLY BEFORE INQUIRY",IF(AND(L216&lt;&gt;"",L216&lt;B216),"BOOKED BEFORE INQUIRY",IF(AND(OR(H216="Tour booked",H216="Tour attended"),OR(L216="",M216="")),"MISSING TOUR DATES",IF(AND(Q216="Stop",NOT(OR(H216="Closed",H216="Declined",H216="Archived"))),"REVIEW STOP STATUS","OK")))))))</f>
        <v/>
      </c>
    </row>
    <row r="217" ht="34" customHeight="1">
      <c r="A217" s="3" t="n"/>
      <c r="B217" s="6" t="n"/>
      <c r="C217" s="3" t="n"/>
      <c r="D217" s="3" t="n"/>
      <c r="E217" s="3" t="n"/>
      <c r="F217" s="6" t="n"/>
      <c r="G217" s="3" t="n"/>
      <c r="H217" s="3" t="n"/>
      <c r="I217" s="6" t="n"/>
      <c r="J217" s="3" t="n"/>
      <c r="K217" s="6" t="n"/>
      <c r="L217" s="6" t="n"/>
      <c r="M217" s="6" t="n"/>
      <c r="N217" s="3" t="n"/>
      <c r="O217" s="6" t="n"/>
      <c r="P217" s="3" t="n"/>
      <c r="Q217" s="3" t="n"/>
      <c r="R217" s="7">
        <f>IF(OR(A217="",B217="",F217=""),"",IF(F217&lt;B217,"CHECK",(F217-B217)*24))</f>
        <v/>
      </c>
      <c r="S217" s="3">
        <f>IF(A217="","",IF(Q217="Stop","STOP",IF(OR(H217="Closed",H217="Declined",H217="Archived"),"CLOSED",IF(OR(K217="",'Cohort review'!$B$4=""),"",IF(K217&lt;'Cohort review'!$B$4+1,"DUE","PLANNED")))))</f>
        <v/>
      </c>
      <c r="T217" s="3">
        <f>IF(A217="","",IF(COUNTIF($A$2:$A$251,A217)&gt;1,"DUPLICATE ID",IF(OR(B217="",C217="",D217="",H217=""),"MISSING CORE",IF(AND(F217&lt;&gt;"",F217&lt;B217),"REPLY BEFORE INQUIRY",IF(AND(L217&lt;&gt;"",L217&lt;B217),"BOOKED BEFORE INQUIRY",IF(AND(OR(H217="Tour booked",H217="Tour attended"),OR(L217="",M217="")),"MISSING TOUR DATES",IF(AND(Q217="Stop",NOT(OR(H217="Closed",H217="Declined",H217="Archived"))),"REVIEW STOP STATUS","OK")))))))</f>
        <v/>
      </c>
    </row>
    <row r="218" ht="34" customHeight="1">
      <c r="A218" s="2" t="n"/>
      <c r="B218" s="4" t="n"/>
      <c r="C218" s="2" t="n"/>
      <c r="D218" s="2" t="n"/>
      <c r="E218" s="2" t="n"/>
      <c r="F218" s="4" t="n"/>
      <c r="G218" s="2" t="n"/>
      <c r="H218" s="2" t="n"/>
      <c r="I218" s="4" t="n"/>
      <c r="J218" s="2" t="n"/>
      <c r="K218" s="4" t="n"/>
      <c r="L218" s="4" t="n"/>
      <c r="M218" s="4" t="n"/>
      <c r="N218" s="2" t="n"/>
      <c r="O218" s="4" t="n"/>
      <c r="P218" s="2" t="n"/>
      <c r="Q218" s="2" t="n"/>
      <c r="R218" s="5">
        <f>IF(OR(A218="",B218="",F218=""),"",IF(F218&lt;B218,"CHECK",(F218-B218)*24))</f>
        <v/>
      </c>
      <c r="S218" s="2">
        <f>IF(A218="","",IF(Q218="Stop","STOP",IF(OR(H218="Closed",H218="Declined",H218="Archived"),"CLOSED",IF(OR(K218="",'Cohort review'!$B$4=""),"",IF(K218&lt;'Cohort review'!$B$4+1,"DUE","PLANNED")))))</f>
        <v/>
      </c>
      <c r="T218" s="2">
        <f>IF(A218="","",IF(COUNTIF($A$2:$A$251,A218)&gt;1,"DUPLICATE ID",IF(OR(B218="",C218="",D218="",H218=""),"MISSING CORE",IF(AND(F218&lt;&gt;"",F218&lt;B218),"REPLY BEFORE INQUIRY",IF(AND(L218&lt;&gt;"",L218&lt;B218),"BOOKED BEFORE INQUIRY",IF(AND(OR(H218="Tour booked",H218="Tour attended"),OR(L218="",M218="")),"MISSING TOUR DATES",IF(AND(Q218="Stop",NOT(OR(H218="Closed",H218="Declined",H218="Archived"))),"REVIEW STOP STATUS","OK")))))))</f>
        <v/>
      </c>
    </row>
    <row r="219" ht="34" customHeight="1">
      <c r="A219" s="3" t="n"/>
      <c r="B219" s="6" t="n"/>
      <c r="C219" s="3" t="n"/>
      <c r="D219" s="3" t="n"/>
      <c r="E219" s="3" t="n"/>
      <c r="F219" s="6" t="n"/>
      <c r="G219" s="3" t="n"/>
      <c r="H219" s="3" t="n"/>
      <c r="I219" s="6" t="n"/>
      <c r="J219" s="3" t="n"/>
      <c r="K219" s="6" t="n"/>
      <c r="L219" s="6" t="n"/>
      <c r="M219" s="6" t="n"/>
      <c r="N219" s="3" t="n"/>
      <c r="O219" s="6" t="n"/>
      <c r="P219" s="3" t="n"/>
      <c r="Q219" s="3" t="n"/>
      <c r="R219" s="7">
        <f>IF(OR(A219="",B219="",F219=""),"",IF(F219&lt;B219,"CHECK",(F219-B219)*24))</f>
        <v/>
      </c>
      <c r="S219" s="3">
        <f>IF(A219="","",IF(Q219="Stop","STOP",IF(OR(H219="Closed",H219="Declined",H219="Archived"),"CLOSED",IF(OR(K219="",'Cohort review'!$B$4=""),"",IF(K219&lt;'Cohort review'!$B$4+1,"DUE","PLANNED")))))</f>
        <v/>
      </c>
      <c r="T219" s="3">
        <f>IF(A219="","",IF(COUNTIF($A$2:$A$251,A219)&gt;1,"DUPLICATE ID",IF(OR(B219="",C219="",D219="",H219=""),"MISSING CORE",IF(AND(F219&lt;&gt;"",F219&lt;B219),"REPLY BEFORE INQUIRY",IF(AND(L219&lt;&gt;"",L219&lt;B219),"BOOKED BEFORE INQUIRY",IF(AND(OR(H219="Tour booked",H219="Tour attended"),OR(L219="",M219="")),"MISSING TOUR DATES",IF(AND(Q219="Stop",NOT(OR(H219="Closed",H219="Declined",H219="Archived"))),"REVIEW STOP STATUS","OK")))))))</f>
        <v/>
      </c>
    </row>
    <row r="220" ht="34" customHeight="1">
      <c r="A220" s="2" t="n"/>
      <c r="B220" s="4" t="n"/>
      <c r="C220" s="2" t="n"/>
      <c r="D220" s="2" t="n"/>
      <c r="E220" s="2" t="n"/>
      <c r="F220" s="4" t="n"/>
      <c r="G220" s="2" t="n"/>
      <c r="H220" s="2" t="n"/>
      <c r="I220" s="4" t="n"/>
      <c r="J220" s="2" t="n"/>
      <c r="K220" s="4" t="n"/>
      <c r="L220" s="4" t="n"/>
      <c r="M220" s="4" t="n"/>
      <c r="N220" s="2" t="n"/>
      <c r="O220" s="4" t="n"/>
      <c r="P220" s="2" t="n"/>
      <c r="Q220" s="2" t="n"/>
      <c r="R220" s="5">
        <f>IF(OR(A220="",B220="",F220=""),"",IF(F220&lt;B220,"CHECK",(F220-B220)*24))</f>
        <v/>
      </c>
      <c r="S220" s="2">
        <f>IF(A220="","",IF(Q220="Stop","STOP",IF(OR(H220="Closed",H220="Declined",H220="Archived"),"CLOSED",IF(OR(K220="",'Cohort review'!$B$4=""),"",IF(K220&lt;'Cohort review'!$B$4+1,"DUE","PLANNED")))))</f>
        <v/>
      </c>
      <c r="T220" s="2">
        <f>IF(A220="","",IF(COUNTIF($A$2:$A$251,A220)&gt;1,"DUPLICATE ID",IF(OR(B220="",C220="",D220="",H220=""),"MISSING CORE",IF(AND(F220&lt;&gt;"",F220&lt;B220),"REPLY BEFORE INQUIRY",IF(AND(L220&lt;&gt;"",L220&lt;B220),"BOOKED BEFORE INQUIRY",IF(AND(OR(H220="Tour booked",H220="Tour attended"),OR(L220="",M220="")),"MISSING TOUR DATES",IF(AND(Q220="Stop",NOT(OR(H220="Closed",H220="Declined",H220="Archived"))),"REVIEW STOP STATUS","OK")))))))</f>
        <v/>
      </c>
    </row>
    <row r="221" ht="34" customHeight="1">
      <c r="A221" s="3" t="n"/>
      <c r="B221" s="6" t="n"/>
      <c r="C221" s="3" t="n"/>
      <c r="D221" s="3" t="n"/>
      <c r="E221" s="3" t="n"/>
      <c r="F221" s="6" t="n"/>
      <c r="G221" s="3" t="n"/>
      <c r="H221" s="3" t="n"/>
      <c r="I221" s="6" t="n"/>
      <c r="J221" s="3" t="n"/>
      <c r="K221" s="6" t="n"/>
      <c r="L221" s="6" t="n"/>
      <c r="M221" s="6" t="n"/>
      <c r="N221" s="3" t="n"/>
      <c r="O221" s="6" t="n"/>
      <c r="P221" s="3" t="n"/>
      <c r="Q221" s="3" t="n"/>
      <c r="R221" s="7">
        <f>IF(OR(A221="",B221="",F221=""),"",IF(F221&lt;B221,"CHECK",(F221-B221)*24))</f>
        <v/>
      </c>
      <c r="S221" s="3">
        <f>IF(A221="","",IF(Q221="Stop","STOP",IF(OR(H221="Closed",H221="Declined",H221="Archived"),"CLOSED",IF(OR(K221="",'Cohort review'!$B$4=""),"",IF(K221&lt;'Cohort review'!$B$4+1,"DUE","PLANNED")))))</f>
        <v/>
      </c>
      <c r="T221" s="3">
        <f>IF(A221="","",IF(COUNTIF($A$2:$A$251,A221)&gt;1,"DUPLICATE ID",IF(OR(B221="",C221="",D221="",H221=""),"MISSING CORE",IF(AND(F221&lt;&gt;"",F221&lt;B221),"REPLY BEFORE INQUIRY",IF(AND(L221&lt;&gt;"",L221&lt;B221),"BOOKED BEFORE INQUIRY",IF(AND(OR(H221="Tour booked",H221="Tour attended"),OR(L221="",M221="")),"MISSING TOUR DATES",IF(AND(Q221="Stop",NOT(OR(H221="Closed",H221="Declined",H221="Archived"))),"REVIEW STOP STATUS","OK")))))))</f>
        <v/>
      </c>
    </row>
    <row r="222" ht="34" customHeight="1">
      <c r="A222" s="2" t="n"/>
      <c r="B222" s="4" t="n"/>
      <c r="C222" s="2" t="n"/>
      <c r="D222" s="2" t="n"/>
      <c r="E222" s="2" t="n"/>
      <c r="F222" s="4" t="n"/>
      <c r="G222" s="2" t="n"/>
      <c r="H222" s="2" t="n"/>
      <c r="I222" s="4" t="n"/>
      <c r="J222" s="2" t="n"/>
      <c r="K222" s="4" t="n"/>
      <c r="L222" s="4" t="n"/>
      <c r="M222" s="4" t="n"/>
      <c r="N222" s="2" t="n"/>
      <c r="O222" s="4" t="n"/>
      <c r="P222" s="2" t="n"/>
      <c r="Q222" s="2" t="n"/>
      <c r="R222" s="5">
        <f>IF(OR(A222="",B222="",F222=""),"",IF(F222&lt;B222,"CHECK",(F222-B222)*24))</f>
        <v/>
      </c>
      <c r="S222" s="2">
        <f>IF(A222="","",IF(Q222="Stop","STOP",IF(OR(H222="Closed",H222="Declined",H222="Archived"),"CLOSED",IF(OR(K222="",'Cohort review'!$B$4=""),"",IF(K222&lt;'Cohort review'!$B$4+1,"DUE","PLANNED")))))</f>
        <v/>
      </c>
      <c r="T222" s="2">
        <f>IF(A222="","",IF(COUNTIF($A$2:$A$251,A222)&gt;1,"DUPLICATE ID",IF(OR(B222="",C222="",D222="",H222=""),"MISSING CORE",IF(AND(F222&lt;&gt;"",F222&lt;B222),"REPLY BEFORE INQUIRY",IF(AND(L222&lt;&gt;"",L222&lt;B222),"BOOKED BEFORE INQUIRY",IF(AND(OR(H222="Tour booked",H222="Tour attended"),OR(L222="",M222="")),"MISSING TOUR DATES",IF(AND(Q222="Stop",NOT(OR(H222="Closed",H222="Declined",H222="Archived"))),"REVIEW STOP STATUS","OK")))))))</f>
        <v/>
      </c>
    </row>
    <row r="223" ht="34" customHeight="1">
      <c r="A223" s="3" t="n"/>
      <c r="B223" s="6" t="n"/>
      <c r="C223" s="3" t="n"/>
      <c r="D223" s="3" t="n"/>
      <c r="E223" s="3" t="n"/>
      <c r="F223" s="6" t="n"/>
      <c r="G223" s="3" t="n"/>
      <c r="H223" s="3" t="n"/>
      <c r="I223" s="6" t="n"/>
      <c r="J223" s="3" t="n"/>
      <c r="K223" s="6" t="n"/>
      <c r="L223" s="6" t="n"/>
      <c r="M223" s="6" t="n"/>
      <c r="N223" s="3" t="n"/>
      <c r="O223" s="6" t="n"/>
      <c r="P223" s="3" t="n"/>
      <c r="Q223" s="3" t="n"/>
      <c r="R223" s="7">
        <f>IF(OR(A223="",B223="",F223=""),"",IF(F223&lt;B223,"CHECK",(F223-B223)*24))</f>
        <v/>
      </c>
      <c r="S223" s="3">
        <f>IF(A223="","",IF(Q223="Stop","STOP",IF(OR(H223="Closed",H223="Declined",H223="Archived"),"CLOSED",IF(OR(K223="",'Cohort review'!$B$4=""),"",IF(K223&lt;'Cohort review'!$B$4+1,"DUE","PLANNED")))))</f>
        <v/>
      </c>
      <c r="T223" s="3">
        <f>IF(A223="","",IF(COUNTIF($A$2:$A$251,A223)&gt;1,"DUPLICATE ID",IF(OR(B223="",C223="",D223="",H223=""),"MISSING CORE",IF(AND(F223&lt;&gt;"",F223&lt;B223),"REPLY BEFORE INQUIRY",IF(AND(L223&lt;&gt;"",L223&lt;B223),"BOOKED BEFORE INQUIRY",IF(AND(OR(H223="Tour booked",H223="Tour attended"),OR(L223="",M223="")),"MISSING TOUR DATES",IF(AND(Q223="Stop",NOT(OR(H223="Closed",H223="Declined",H223="Archived"))),"REVIEW STOP STATUS","OK")))))))</f>
        <v/>
      </c>
    </row>
    <row r="224" ht="34" customHeight="1">
      <c r="A224" s="2" t="n"/>
      <c r="B224" s="4" t="n"/>
      <c r="C224" s="2" t="n"/>
      <c r="D224" s="2" t="n"/>
      <c r="E224" s="2" t="n"/>
      <c r="F224" s="4" t="n"/>
      <c r="G224" s="2" t="n"/>
      <c r="H224" s="2" t="n"/>
      <c r="I224" s="4" t="n"/>
      <c r="J224" s="2" t="n"/>
      <c r="K224" s="4" t="n"/>
      <c r="L224" s="4" t="n"/>
      <c r="M224" s="4" t="n"/>
      <c r="N224" s="2" t="n"/>
      <c r="O224" s="4" t="n"/>
      <c r="P224" s="2" t="n"/>
      <c r="Q224" s="2" t="n"/>
      <c r="R224" s="5">
        <f>IF(OR(A224="",B224="",F224=""),"",IF(F224&lt;B224,"CHECK",(F224-B224)*24))</f>
        <v/>
      </c>
      <c r="S224" s="2">
        <f>IF(A224="","",IF(Q224="Stop","STOP",IF(OR(H224="Closed",H224="Declined",H224="Archived"),"CLOSED",IF(OR(K224="",'Cohort review'!$B$4=""),"",IF(K224&lt;'Cohort review'!$B$4+1,"DUE","PLANNED")))))</f>
        <v/>
      </c>
      <c r="T224" s="2">
        <f>IF(A224="","",IF(COUNTIF($A$2:$A$251,A224)&gt;1,"DUPLICATE ID",IF(OR(B224="",C224="",D224="",H224=""),"MISSING CORE",IF(AND(F224&lt;&gt;"",F224&lt;B224),"REPLY BEFORE INQUIRY",IF(AND(L224&lt;&gt;"",L224&lt;B224),"BOOKED BEFORE INQUIRY",IF(AND(OR(H224="Tour booked",H224="Tour attended"),OR(L224="",M224="")),"MISSING TOUR DATES",IF(AND(Q224="Stop",NOT(OR(H224="Closed",H224="Declined",H224="Archived"))),"REVIEW STOP STATUS","OK")))))))</f>
        <v/>
      </c>
    </row>
    <row r="225" ht="34" customHeight="1">
      <c r="A225" s="3" t="n"/>
      <c r="B225" s="6" t="n"/>
      <c r="C225" s="3" t="n"/>
      <c r="D225" s="3" t="n"/>
      <c r="E225" s="3" t="n"/>
      <c r="F225" s="6" t="n"/>
      <c r="G225" s="3" t="n"/>
      <c r="H225" s="3" t="n"/>
      <c r="I225" s="6" t="n"/>
      <c r="J225" s="3" t="n"/>
      <c r="K225" s="6" t="n"/>
      <c r="L225" s="6" t="n"/>
      <c r="M225" s="6" t="n"/>
      <c r="N225" s="3" t="n"/>
      <c r="O225" s="6" t="n"/>
      <c r="P225" s="3" t="n"/>
      <c r="Q225" s="3" t="n"/>
      <c r="R225" s="7">
        <f>IF(OR(A225="",B225="",F225=""),"",IF(F225&lt;B225,"CHECK",(F225-B225)*24))</f>
        <v/>
      </c>
      <c r="S225" s="3">
        <f>IF(A225="","",IF(Q225="Stop","STOP",IF(OR(H225="Closed",H225="Declined",H225="Archived"),"CLOSED",IF(OR(K225="",'Cohort review'!$B$4=""),"",IF(K225&lt;'Cohort review'!$B$4+1,"DUE","PLANNED")))))</f>
        <v/>
      </c>
      <c r="T225" s="3">
        <f>IF(A225="","",IF(COUNTIF($A$2:$A$251,A225)&gt;1,"DUPLICATE ID",IF(OR(B225="",C225="",D225="",H225=""),"MISSING CORE",IF(AND(F225&lt;&gt;"",F225&lt;B225),"REPLY BEFORE INQUIRY",IF(AND(L225&lt;&gt;"",L225&lt;B225),"BOOKED BEFORE INQUIRY",IF(AND(OR(H225="Tour booked",H225="Tour attended"),OR(L225="",M225="")),"MISSING TOUR DATES",IF(AND(Q225="Stop",NOT(OR(H225="Closed",H225="Declined",H225="Archived"))),"REVIEW STOP STATUS","OK")))))))</f>
        <v/>
      </c>
    </row>
    <row r="226" ht="34" customHeight="1">
      <c r="A226" s="2" t="n"/>
      <c r="B226" s="4" t="n"/>
      <c r="C226" s="2" t="n"/>
      <c r="D226" s="2" t="n"/>
      <c r="E226" s="2" t="n"/>
      <c r="F226" s="4" t="n"/>
      <c r="G226" s="2" t="n"/>
      <c r="H226" s="2" t="n"/>
      <c r="I226" s="4" t="n"/>
      <c r="J226" s="2" t="n"/>
      <c r="K226" s="4" t="n"/>
      <c r="L226" s="4" t="n"/>
      <c r="M226" s="4" t="n"/>
      <c r="N226" s="2" t="n"/>
      <c r="O226" s="4" t="n"/>
      <c r="P226" s="2" t="n"/>
      <c r="Q226" s="2" t="n"/>
      <c r="R226" s="5">
        <f>IF(OR(A226="",B226="",F226=""),"",IF(F226&lt;B226,"CHECK",(F226-B226)*24))</f>
        <v/>
      </c>
      <c r="S226" s="2">
        <f>IF(A226="","",IF(Q226="Stop","STOP",IF(OR(H226="Closed",H226="Declined",H226="Archived"),"CLOSED",IF(OR(K226="",'Cohort review'!$B$4=""),"",IF(K226&lt;'Cohort review'!$B$4+1,"DUE","PLANNED")))))</f>
        <v/>
      </c>
      <c r="T226" s="2">
        <f>IF(A226="","",IF(COUNTIF($A$2:$A$251,A226)&gt;1,"DUPLICATE ID",IF(OR(B226="",C226="",D226="",H226=""),"MISSING CORE",IF(AND(F226&lt;&gt;"",F226&lt;B226),"REPLY BEFORE INQUIRY",IF(AND(L226&lt;&gt;"",L226&lt;B226),"BOOKED BEFORE INQUIRY",IF(AND(OR(H226="Tour booked",H226="Tour attended"),OR(L226="",M226="")),"MISSING TOUR DATES",IF(AND(Q226="Stop",NOT(OR(H226="Closed",H226="Declined",H226="Archived"))),"REVIEW STOP STATUS","OK")))))))</f>
        <v/>
      </c>
    </row>
    <row r="227" ht="34" customHeight="1">
      <c r="A227" s="3" t="n"/>
      <c r="B227" s="6" t="n"/>
      <c r="C227" s="3" t="n"/>
      <c r="D227" s="3" t="n"/>
      <c r="E227" s="3" t="n"/>
      <c r="F227" s="6" t="n"/>
      <c r="G227" s="3" t="n"/>
      <c r="H227" s="3" t="n"/>
      <c r="I227" s="6" t="n"/>
      <c r="J227" s="3" t="n"/>
      <c r="K227" s="6" t="n"/>
      <c r="L227" s="6" t="n"/>
      <c r="M227" s="6" t="n"/>
      <c r="N227" s="3" t="n"/>
      <c r="O227" s="6" t="n"/>
      <c r="P227" s="3" t="n"/>
      <c r="Q227" s="3" t="n"/>
      <c r="R227" s="7">
        <f>IF(OR(A227="",B227="",F227=""),"",IF(F227&lt;B227,"CHECK",(F227-B227)*24))</f>
        <v/>
      </c>
      <c r="S227" s="3">
        <f>IF(A227="","",IF(Q227="Stop","STOP",IF(OR(H227="Closed",H227="Declined",H227="Archived"),"CLOSED",IF(OR(K227="",'Cohort review'!$B$4=""),"",IF(K227&lt;'Cohort review'!$B$4+1,"DUE","PLANNED")))))</f>
        <v/>
      </c>
      <c r="T227" s="3">
        <f>IF(A227="","",IF(COUNTIF($A$2:$A$251,A227)&gt;1,"DUPLICATE ID",IF(OR(B227="",C227="",D227="",H227=""),"MISSING CORE",IF(AND(F227&lt;&gt;"",F227&lt;B227),"REPLY BEFORE INQUIRY",IF(AND(L227&lt;&gt;"",L227&lt;B227),"BOOKED BEFORE INQUIRY",IF(AND(OR(H227="Tour booked",H227="Tour attended"),OR(L227="",M227="")),"MISSING TOUR DATES",IF(AND(Q227="Stop",NOT(OR(H227="Closed",H227="Declined",H227="Archived"))),"REVIEW STOP STATUS","OK")))))))</f>
        <v/>
      </c>
    </row>
    <row r="228" ht="34" customHeight="1">
      <c r="A228" s="2" t="n"/>
      <c r="B228" s="4" t="n"/>
      <c r="C228" s="2" t="n"/>
      <c r="D228" s="2" t="n"/>
      <c r="E228" s="2" t="n"/>
      <c r="F228" s="4" t="n"/>
      <c r="G228" s="2" t="n"/>
      <c r="H228" s="2" t="n"/>
      <c r="I228" s="4" t="n"/>
      <c r="J228" s="2" t="n"/>
      <c r="K228" s="4" t="n"/>
      <c r="L228" s="4" t="n"/>
      <c r="M228" s="4" t="n"/>
      <c r="N228" s="2" t="n"/>
      <c r="O228" s="4" t="n"/>
      <c r="P228" s="2" t="n"/>
      <c r="Q228" s="2" t="n"/>
      <c r="R228" s="5">
        <f>IF(OR(A228="",B228="",F228=""),"",IF(F228&lt;B228,"CHECK",(F228-B228)*24))</f>
        <v/>
      </c>
      <c r="S228" s="2">
        <f>IF(A228="","",IF(Q228="Stop","STOP",IF(OR(H228="Closed",H228="Declined",H228="Archived"),"CLOSED",IF(OR(K228="",'Cohort review'!$B$4=""),"",IF(K228&lt;'Cohort review'!$B$4+1,"DUE","PLANNED")))))</f>
        <v/>
      </c>
      <c r="T228" s="2">
        <f>IF(A228="","",IF(COUNTIF($A$2:$A$251,A228)&gt;1,"DUPLICATE ID",IF(OR(B228="",C228="",D228="",H228=""),"MISSING CORE",IF(AND(F228&lt;&gt;"",F228&lt;B228),"REPLY BEFORE INQUIRY",IF(AND(L228&lt;&gt;"",L228&lt;B228),"BOOKED BEFORE INQUIRY",IF(AND(OR(H228="Tour booked",H228="Tour attended"),OR(L228="",M228="")),"MISSING TOUR DATES",IF(AND(Q228="Stop",NOT(OR(H228="Closed",H228="Declined",H228="Archived"))),"REVIEW STOP STATUS","OK")))))))</f>
        <v/>
      </c>
    </row>
    <row r="229" ht="34" customHeight="1">
      <c r="A229" s="3" t="n"/>
      <c r="B229" s="6" t="n"/>
      <c r="C229" s="3" t="n"/>
      <c r="D229" s="3" t="n"/>
      <c r="E229" s="3" t="n"/>
      <c r="F229" s="6" t="n"/>
      <c r="G229" s="3" t="n"/>
      <c r="H229" s="3" t="n"/>
      <c r="I229" s="6" t="n"/>
      <c r="J229" s="3" t="n"/>
      <c r="K229" s="6" t="n"/>
      <c r="L229" s="6" t="n"/>
      <c r="M229" s="6" t="n"/>
      <c r="N229" s="3" t="n"/>
      <c r="O229" s="6" t="n"/>
      <c r="P229" s="3" t="n"/>
      <c r="Q229" s="3" t="n"/>
      <c r="R229" s="7">
        <f>IF(OR(A229="",B229="",F229=""),"",IF(F229&lt;B229,"CHECK",(F229-B229)*24))</f>
        <v/>
      </c>
      <c r="S229" s="3">
        <f>IF(A229="","",IF(Q229="Stop","STOP",IF(OR(H229="Closed",H229="Declined",H229="Archived"),"CLOSED",IF(OR(K229="",'Cohort review'!$B$4=""),"",IF(K229&lt;'Cohort review'!$B$4+1,"DUE","PLANNED")))))</f>
        <v/>
      </c>
      <c r="T229" s="3">
        <f>IF(A229="","",IF(COUNTIF($A$2:$A$251,A229)&gt;1,"DUPLICATE ID",IF(OR(B229="",C229="",D229="",H229=""),"MISSING CORE",IF(AND(F229&lt;&gt;"",F229&lt;B229),"REPLY BEFORE INQUIRY",IF(AND(L229&lt;&gt;"",L229&lt;B229),"BOOKED BEFORE INQUIRY",IF(AND(OR(H229="Tour booked",H229="Tour attended"),OR(L229="",M229="")),"MISSING TOUR DATES",IF(AND(Q229="Stop",NOT(OR(H229="Closed",H229="Declined",H229="Archived"))),"REVIEW STOP STATUS","OK")))))))</f>
        <v/>
      </c>
    </row>
    <row r="230" ht="34" customHeight="1">
      <c r="A230" s="2" t="n"/>
      <c r="B230" s="4" t="n"/>
      <c r="C230" s="2" t="n"/>
      <c r="D230" s="2" t="n"/>
      <c r="E230" s="2" t="n"/>
      <c r="F230" s="4" t="n"/>
      <c r="G230" s="2" t="n"/>
      <c r="H230" s="2" t="n"/>
      <c r="I230" s="4" t="n"/>
      <c r="J230" s="2" t="n"/>
      <c r="K230" s="4" t="n"/>
      <c r="L230" s="4" t="n"/>
      <c r="M230" s="4" t="n"/>
      <c r="N230" s="2" t="n"/>
      <c r="O230" s="4" t="n"/>
      <c r="P230" s="2" t="n"/>
      <c r="Q230" s="2" t="n"/>
      <c r="R230" s="5">
        <f>IF(OR(A230="",B230="",F230=""),"",IF(F230&lt;B230,"CHECK",(F230-B230)*24))</f>
        <v/>
      </c>
      <c r="S230" s="2">
        <f>IF(A230="","",IF(Q230="Stop","STOP",IF(OR(H230="Closed",H230="Declined",H230="Archived"),"CLOSED",IF(OR(K230="",'Cohort review'!$B$4=""),"",IF(K230&lt;'Cohort review'!$B$4+1,"DUE","PLANNED")))))</f>
        <v/>
      </c>
      <c r="T230" s="2">
        <f>IF(A230="","",IF(COUNTIF($A$2:$A$251,A230)&gt;1,"DUPLICATE ID",IF(OR(B230="",C230="",D230="",H230=""),"MISSING CORE",IF(AND(F230&lt;&gt;"",F230&lt;B230),"REPLY BEFORE INQUIRY",IF(AND(L230&lt;&gt;"",L230&lt;B230),"BOOKED BEFORE INQUIRY",IF(AND(OR(H230="Tour booked",H230="Tour attended"),OR(L230="",M230="")),"MISSING TOUR DATES",IF(AND(Q230="Stop",NOT(OR(H230="Closed",H230="Declined",H230="Archived"))),"REVIEW STOP STATUS","OK")))))))</f>
        <v/>
      </c>
    </row>
    <row r="231" ht="34" customHeight="1">
      <c r="A231" s="3" t="n"/>
      <c r="B231" s="6" t="n"/>
      <c r="C231" s="3" t="n"/>
      <c r="D231" s="3" t="n"/>
      <c r="E231" s="3" t="n"/>
      <c r="F231" s="6" t="n"/>
      <c r="G231" s="3" t="n"/>
      <c r="H231" s="3" t="n"/>
      <c r="I231" s="6" t="n"/>
      <c r="J231" s="3" t="n"/>
      <c r="K231" s="6" t="n"/>
      <c r="L231" s="6" t="n"/>
      <c r="M231" s="6" t="n"/>
      <c r="N231" s="3" t="n"/>
      <c r="O231" s="6" t="n"/>
      <c r="P231" s="3" t="n"/>
      <c r="Q231" s="3" t="n"/>
      <c r="R231" s="7">
        <f>IF(OR(A231="",B231="",F231=""),"",IF(F231&lt;B231,"CHECK",(F231-B231)*24))</f>
        <v/>
      </c>
      <c r="S231" s="3">
        <f>IF(A231="","",IF(Q231="Stop","STOP",IF(OR(H231="Closed",H231="Declined",H231="Archived"),"CLOSED",IF(OR(K231="",'Cohort review'!$B$4=""),"",IF(K231&lt;'Cohort review'!$B$4+1,"DUE","PLANNED")))))</f>
        <v/>
      </c>
      <c r="T231" s="3">
        <f>IF(A231="","",IF(COUNTIF($A$2:$A$251,A231)&gt;1,"DUPLICATE ID",IF(OR(B231="",C231="",D231="",H231=""),"MISSING CORE",IF(AND(F231&lt;&gt;"",F231&lt;B231),"REPLY BEFORE INQUIRY",IF(AND(L231&lt;&gt;"",L231&lt;B231),"BOOKED BEFORE INQUIRY",IF(AND(OR(H231="Tour booked",H231="Tour attended"),OR(L231="",M231="")),"MISSING TOUR DATES",IF(AND(Q231="Stop",NOT(OR(H231="Closed",H231="Declined",H231="Archived"))),"REVIEW STOP STATUS","OK")))))))</f>
        <v/>
      </c>
    </row>
    <row r="232" ht="34" customHeight="1">
      <c r="A232" s="2" t="n"/>
      <c r="B232" s="4" t="n"/>
      <c r="C232" s="2" t="n"/>
      <c r="D232" s="2" t="n"/>
      <c r="E232" s="2" t="n"/>
      <c r="F232" s="4" t="n"/>
      <c r="G232" s="2" t="n"/>
      <c r="H232" s="2" t="n"/>
      <c r="I232" s="4" t="n"/>
      <c r="J232" s="2" t="n"/>
      <c r="K232" s="4" t="n"/>
      <c r="L232" s="4" t="n"/>
      <c r="M232" s="4" t="n"/>
      <c r="N232" s="2" t="n"/>
      <c r="O232" s="4" t="n"/>
      <c r="P232" s="2" t="n"/>
      <c r="Q232" s="2" t="n"/>
      <c r="R232" s="5">
        <f>IF(OR(A232="",B232="",F232=""),"",IF(F232&lt;B232,"CHECK",(F232-B232)*24))</f>
        <v/>
      </c>
      <c r="S232" s="2">
        <f>IF(A232="","",IF(Q232="Stop","STOP",IF(OR(H232="Closed",H232="Declined",H232="Archived"),"CLOSED",IF(OR(K232="",'Cohort review'!$B$4=""),"",IF(K232&lt;'Cohort review'!$B$4+1,"DUE","PLANNED")))))</f>
        <v/>
      </c>
      <c r="T232" s="2">
        <f>IF(A232="","",IF(COUNTIF($A$2:$A$251,A232)&gt;1,"DUPLICATE ID",IF(OR(B232="",C232="",D232="",H232=""),"MISSING CORE",IF(AND(F232&lt;&gt;"",F232&lt;B232),"REPLY BEFORE INQUIRY",IF(AND(L232&lt;&gt;"",L232&lt;B232),"BOOKED BEFORE INQUIRY",IF(AND(OR(H232="Tour booked",H232="Tour attended"),OR(L232="",M232="")),"MISSING TOUR DATES",IF(AND(Q232="Stop",NOT(OR(H232="Closed",H232="Declined",H232="Archived"))),"REVIEW STOP STATUS","OK")))))))</f>
        <v/>
      </c>
    </row>
    <row r="233" ht="34" customHeight="1">
      <c r="A233" s="3" t="n"/>
      <c r="B233" s="6" t="n"/>
      <c r="C233" s="3" t="n"/>
      <c r="D233" s="3" t="n"/>
      <c r="E233" s="3" t="n"/>
      <c r="F233" s="6" t="n"/>
      <c r="G233" s="3" t="n"/>
      <c r="H233" s="3" t="n"/>
      <c r="I233" s="6" t="n"/>
      <c r="J233" s="3" t="n"/>
      <c r="K233" s="6" t="n"/>
      <c r="L233" s="6" t="n"/>
      <c r="M233" s="6" t="n"/>
      <c r="N233" s="3" t="n"/>
      <c r="O233" s="6" t="n"/>
      <c r="P233" s="3" t="n"/>
      <c r="Q233" s="3" t="n"/>
      <c r="R233" s="7">
        <f>IF(OR(A233="",B233="",F233=""),"",IF(F233&lt;B233,"CHECK",(F233-B233)*24))</f>
        <v/>
      </c>
      <c r="S233" s="3">
        <f>IF(A233="","",IF(Q233="Stop","STOP",IF(OR(H233="Closed",H233="Declined",H233="Archived"),"CLOSED",IF(OR(K233="",'Cohort review'!$B$4=""),"",IF(K233&lt;'Cohort review'!$B$4+1,"DUE","PLANNED")))))</f>
        <v/>
      </c>
      <c r="T233" s="3">
        <f>IF(A233="","",IF(COUNTIF($A$2:$A$251,A233)&gt;1,"DUPLICATE ID",IF(OR(B233="",C233="",D233="",H233=""),"MISSING CORE",IF(AND(F233&lt;&gt;"",F233&lt;B233),"REPLY BEFORE INQUIRY",IF(AND(L233&lt;&gt;"",L233&lt;B233),"BOOKED BEFORE INQUIRY",IF(AND(OR(H233="Tour booked",H233="Tour attended"),OR(L233="",M233="")),"MISSING TOUR DATES",IF(AND(Q233="Stop",NOT(OR(H233="Closed",H233="Declined",H233="Archived"))),"REVIEW STOP STATUS","OK")))))))</f>
        <v/>
      </c>
    </row>
    <row r="234" ht="34" customHeight="1">
      <c r="A234" s="2" t="n"/>
      <c r="B234" s="4" t="n"/>
      <c r="C234" s="2" t="n"/>
      <c r="D234" s="2" t="n"/>
      <c r="E234" s="2" t="n"/>
      <c r="F234" s="4" t="n"/>
      <c r="G234" s="2" t="n"/>
      <c r="H234" s="2" t="n"/>
      <c r="I234" s="4" t="n"/>
      <c r="J234" s="2" t="n"/>
      <c r="K234" s="4" t="n"/>
      <c r="L234" s="4" t="n"/>
      <c r="M234" s="4" t="n"/>
      <c r="N234" s="2" t="n"/>
      <c r="O234" s="4" t="n"/>
      <c r="P234" s="2" t="n"/>
      <c r="Q234" s="2" t="n"/>
      <c r="R234" s="5">
        <f>IF(OR(A234="",B234="",F234=""),"",IF(F234&lt;B234,"CHECK",(F234-B234)*24))</f>
        <v/>
      </c>
      <c r="S234" s="2">
        <f>IF(A234="","",IF(Q234="Stop","STOP",IF(OR(H234="Closed",H234="Declined",H234="Archived"),"CLOSED",IF(OR(K234="",'Cohort review'!$B$4=""),"",IF(K234&lt;'Cohort review'!$B$4+1,"DUE","PLANNED")))))</f>
        <v/>
      </c>
      <c r="T234" s="2">
        <f>IF(A234="","",IF(COUNTIF($A$2:$A$251,A234)&gt;1,"DUPLICATE ID",IF(OR(B234="",C234="",D234="",H234=""),"MISSING CORE",IF(AND(F234&lt;&gt;"",F234&lt;B234),"REPLY BEFORE INQUIRY",IF(AND(L234&lt;&gt;"",L234&lt;B234),"BOOKED BEFORE INQUIRY",IF(AND(OR(H234="Tour booked",H234="Tour attended"),OR(L234="",M234="")),"MISSING TOUR DATES",IF(AND(Q234="Stop",NOT(OR(H234="Closed",H234="Declined",H234="Archived"))),"REVIEW STOP STATUS","OK")))))))</f>
        <v/>
      </c>
    </row>
    <row r="235" ht="34" customHeight="1">
      <c r="A235" s="3" t="n"/>
      <c r="B235" s="6" t="n"/>
      <c r="C235" s="3" t="n"/>
      <c r="D235" s="3" t="n"/>
      <c r="E235" s="3" t="n"/>
      <c r="F235" s="6" t="n"/>
      <c r="G235" s="3" t="n"/>
      <c r="H235" s="3" t="n"/>
      <c r="I235" s="6" t="n"/>
      <c r="J235" s="3" t="n"/>
      <c r="K235" s="6" t="n"/>
      <c r="L235" s="6" t="n"/>
      <c r="M235" s="6" t="n"/>
      <c r="N235" s="3" t="n"/>
      <c r="O235" s="6" t="n"/>
      <c r="P235" s="3" t="n"/>
      <c r="Q235" s="3" t="n"/>
      <c r="R235" s="7">
        <f>IF(OR(A235="",B235="",F235=""),"",IF(F235&lt;B235,"CHECK",(F235-B235)*24))</f>
        <v/>
      </c>
      <c r="S235" s="3">
        <f>IF(A235="","",IF(Q235="Stop","STOP",IF(OR(H235="Closed",H235="Declined",H235="Archived"),"CLOSED",IF(OR(K235="",'Cohort review'!$B$4=""),"",IF(K235&lt;'Cohort review'!$B$4+1,"DUE","PLANNED")))))</f>
        <v/>
      </c>
      <c r="T235" s="3">
        <f>IF(A235="","",IF(COUNTIF($A$2:$A$251,A235)&gt;1,"DUPLICATE ID",IF(OR(B235="",C235="",D235="",H235=""),"MISSING CORE",IF(AND(F235&lt;&gt;"",F235&lt;B235),"REPLY BEFORE INQUIRY",IF(AND(L235&lt;&gt;"",L235&lt;B235),"BOOKED BEFORE INQUIRY",IF(AND(OR(H235="Tour booked",H235="Tour attended"),OR(L235="",M235="")),"MISSING TOUR DATES",IF(AND(Q235="Stop",NOT(OR(H235="Closed",H235="Declined",H235="Archived"))),"REVIEW STOP STATUS","OK")))))))</f>
        <v/>
      </c>
    </row>
    <row r="236" ht="34" customHeight="1">
      <c r="A236" s="2" t="n"/>
      <c r="B236" s="4" t="n"/>
      <c r="C236" s="2" t="n"/>
      <c r="D236" s="2" t="n"/>
      <c r="E236" s="2" t="n"/>
      <c r="F236" s="4" t="n"/>
      <c r="G236" s="2" t="n"/>
      <c r="H236" s="2" t="n"/>
      <c r="I236" s="4" t="n"/>
      <c r="J236" s="2" t="n"/>
      <c r="K236" s="4" t="n"/>
      <c r="L236" s="4" t="n"/>
      <c r="M236" s="4" t="n"/>
      <c r="N236" s="2" t="n"/>
      <c r="O236" s="4" t="n"/>
      <c r="P236" s="2" t="n"/>
      <c r="Q236" s="2" t="n"/>
      <c r="R236" s="5">
        <f>IF(OR(A236="",B236="",F236=""),"",IF(F236&lt;B236,"CHECK",(F236-B236)*24))</f>
        <v/>
      </c>
      <c r="S236" s="2">
        <f>IF(A236="","",IF(Q236="Stop","STOP",IF(OR(H236="Closed",H236="Declined",H236="Archived"),"CLOSED",IF(OR(K236="",'Cohort review'!$B$4=""),"",IF(K236&lt;'Cohort review'!$B$4+1,"DUE","PLANNED")))))</f>
        <v/>
      </c>
      <c r="T236" s="2">
        <f>IF(A236="","",IF(COUNTIF($A$2:$A$251,A236)&gt;1,"DUPLICATE ID",IF(OR(B236="",C236="",D236="",H236=""),"MISSING CORE",IF(AND(F236&lt;&gt;"",F236&lt;B236),"REPLY BEFORE INQUIRY",IF(AND(L236&lt;&gt;"",L236&lt;B236),"BOOKED BEFORE INQUIRY",IF(AND(OR(H236="Tour booked",H236="Tour attended"),OR(L236="",M236="")),"MISSING TOUR DATES",IF(AND(Q236="Stop",NOT(OR(H236="Closed",H236="Declined",H236="Archived"))),"REVIEW STOP STATUS","OK")))))))</f>
        <v/>
      </c>
    </row>
    <row r="237" ht="34" customHeight="1">
      <c r="A237" s="3" t="n"/>
      <c r="B237" s="6" t="n"/>
      <c r="C237" s="3" t="n"/>
      <c r="D237" s="3" t="n"/>
      <c r="E237" s="3" t="n"/>
      <c r="F237" s="6" t="n"/>
      <c r="G237" s="3" t="n"/>
      <c r="H237" s="3" t="n"/>
      <c r="I237" s="6" t="n"/>
      <c r="J237" s="3" t="n"/>
      <c r="K237" s="6" t="n"/>
      <c r="L237" s="6" t="n"/>
      <c r="M237" s="6" t="n"/>
      <c r="N237" s="3" t="n"/>
      <c r="O237" s="6" t="n"/>
      <c r="P237" s="3" t="n"/>
      <c r="Q237" s="3" t="n"/>
      <c r="R237" s="7">
        <f>IF(OR(A237="",B237="",F237=""),"",IF(F237&lt;B237,"CHECK",(F237-B237)*24))</f>
        <v/>
      </c>
      <c r="S237" s="3">
        <f>IF(A237="","",IF(Q237="Stop","STOP",IF(OR(H237="Closed",H237="Declined",H237="Archived"),"CLOSED",IF(OR(K237="",'Cohort review'!$B$4=""),"",IF(K237&lt;'Cohort review'!$B$4+1,"DUE","PLANNED")))))</f>
        <v/>
      </c>
      <c r="T237" s="3">
        <f>IF(A237="","",IF(COUNTIF($A$2:$A$251,A237)&gt;1,"DUPLICATE ID",IF(OR(B237="",C237="",D237="",H237=""),"MISSING CORE",IF(AND(F237&lt;&gt;"",F237&lt;B237),"REPLY BEFORE INQUIRY",IF(AND(L237&lt;&gt;"",L237&lt;B237),"BOOKED BEFORE INQUIRY",IF(AND(OR(H237="Tour booked",H237="Tour attended"),OR(L237="",M237="")),"MISSING TOUR DATES",IF(AND(Q237="Stop",NOT(OR(H237="Closed",H237="Declined",H237="Archived"))),"REVIEW STOP STATUS","OK")))))))</f>
        <v/>
      </c>
    </row>
    <row r="238" ht="34" customHeight="1">
      <c r="A238" s="2" t="n"/>
      <c r="B238" s="4" t="n"/>
      <c r="C238" s="2" t="n"/>
      <c r="D238" s="2" t="n"/>
      <c r="E238" s="2" t="n"/>
      <c r="F238" s="4" t="n"/>
      <c r="G238" s="2" t="n"/>
      <c r="H238" s="2" t="n"/>
      <c r="I238" s="4" t="n"/>
      <c r="J238" s="2" t="n"/>
      <c r="K238" s="4" t="n"/>
      <c r="L238" s="4" t="n"/>
      <c r="M238" s="4" t="n"/>
      <c r="N238" s="2" t="n"/>
      <c r="O238" s="4" t="n"/>
      <c r="P238" s="2" t="n"/>
      <c r="Q238" s="2" t="n"/>
      <c r="R238" s="5">
        <f>IF(OR(A238="",B238="",F238=""),"",IF(F238&lt;B238,"CHECK",(F238-B238)*24))</f>
        <v/>
      </c>
      <c r="S238" s="2">
        <f>IF(A238="","",IF(Q238="Stop","STOP",IF(OR(H238="Closed",H238="Declined",H238="Archived"),"CLOSED",IF(OR(K238="",'Cohort review'!$B$4=""),"",IF(K238&lt;'Cohort review'!$B$4+1,"DUE","PLANNED")))))</f>
        <v/>
      </c>
      <c r="T238" s="2">
        <f>IF(A238="","",IF(COUNTIF($A$2:$A$251,A238)&gt;1,"DUPLICATE ID",IF(OR(B238="",C238="",D238="",H238=""),"MISSING CORE",IF(AND(F238&lt;&gt;"",F238&lt;B238),"REPLY BEFORE INQUIRY",IF(AND(L238&lt;&gt;"",L238&lt;B238),"BOOKED BEFORE INQUIRY",IF(AND(OR(H238="Tour booked",H238="Tour attended"),OR(L238="",M238="")),"MISSING TOUR DATES",IF(AND(Q238="Stop",NOT(OR(H238="Closed",H238="Declined",H238="Archived"))),"REVIEW STOP STATUS","OK")))))))</f>
        <v/>
      </c>
    </row>
    <row r="239" ht="34" customHeight="1">
      <c r="A239" s="3" t="n"/>
      <c r="B239" s="6" t="n"/>
      <c r="C239" s="3" t="n"/>
      <c r="D239" s="3" t="n"/>
      <c r="E239" s="3" t="n"/>
      <c r="F239" s="6" t="n"/>
      <c r="G239" s="3" t="n"/>
      <c r="H239" s="3" t="n"/>
      <c r="I239" s="6" t="n"/>
      <c r="J239" s="3" t="n"/>
      <c r="K239" s="6" t="n"/>
      <c r="L239" s="6" t="n"/>
      <c r="M239" s="6" t="n"/>
      <c r="N239" s="3" t="n"/>
      <c r="O239" s="6" t="n"/>
      <c r="P239" s="3" t="n"/>
      <c r="Q239" s="3" t="n"/>
      <c r="R239" s="7">
        <f>IF(OR(A239="",B239="",F239=""),"",IF(F239&lt;B239,"CHECK",(F239-B239)*24))</f>
        <v/>
      </c>
      <c r="S239" s="3">
        <f>IF(A239="","",IF(Q239="Stop","STOP",IF(OR(H239="Closed",H239="Declined",H239="Archived"),"CLOSED",IF(OR(K239="",'Cohort review'!$B$4=""),"",IF(K239&lt;'Cohort review'!$B$4+1,"DUE","PLANNED")))))</f>
        <v/>
      </c>
      <c r="T239" s="3">
        <f>IF(A239="","",IF(COUNTIF($A$2:$A$251,A239)&gt;1,"DUPLICATE ID",IF(OR(B239="",C239="",D239="",H239=""),"MISSING CORE",IF(AND(F239&lt;&gt;"",F239&lt;B239),"REPLY BEFORE INQUIRY",IF(AND(L239&lt;&gt;"",L239&lt;B239),"BOOKED BEFORE INQUIRY",IF(AND(OR(H239="Tour booked",H239="Tour attended"),OR(L239="",M239="")),"MISSING TOUR DATES",IF(AND(Q239="Stop",NOT(OR(H239="Closed",H239="Declined",H239="Archived"))),"REVIEW STOP STATUS","OK")))))))</f>
        <v/>
      </c>
    </row>
    <row r="240" ht="34" customHeight="1">
      <c r="A240" s="2" t="n"/>
      <c r="B240" s="4" t="n"/>
      <c r="C240" s="2" t="n"/>
      <c r="D240" s="2" t="n"/>
      <c r="E240" s="2" t="n"/>
      <c r="F240" s="4" t="n"/>
      <c r="G240" s="2" t="n"/>
      <c r="H240" s="2" t="n"/>
      <c r="I240" s="4" t="n"/>
      <c r="J240" s="2" t="n"/>
      <c r="K240" s="4" t="n"/>
      <c r="L240" s="4" t="n"/>
      <c r="M240" s="4" t="n"/>
      <c r="N240" s="2" t="n"/>
      <c r="O240" s="4" t="n"/>
      <c r="P240" s="2" t="n"/>
      <c r="Q240" s="2" t="n"/>
      <c r="R240" s="5">
        <f>IF(OR(A240="",B240="",F240=""),"",IF(F240&lt;B240,"CHECK",(F240-B240)*24))</f>
        <v/>
      </c>
      <c r="S240" s="2">
        <f>IF(A240="","",IF(Q240="Stop","STOP",IF(OR(H240="Closed",H240="Declined",H240="Archived"),"CLOSED",IF(OR(K240="",'Cohort review'!$B$4=""),"",IF(K240&lt;'Cohort review'!$B$4+1,"DUE","PLANNED")))))</f>
        <v/>
      </c>
      <c r="T240" s="2">
        <f>IF(A240="","",IF(COUNTIF($A$2:$A$251,A240)&gt;1,"DUPLICATE ID",IF(OR(B240="",C240="",D240="",H240=""),"MISSING CORE",IF(AND(F240&lt;&gt;"",F240&lt;B240),"REPLY BEFORE INQUIRY",IF(AND(L240&lt;&gt;"",L240&lt;B240),"BOOKED BEFORE INQUIRY",IF(AND(OR(H240="Tour booked",H240="Tour attended"),OR(L240="",M240="")),"MISSING TOUR DATES",IF(AND(Q240="Stop",NOT(OR(H240="Closed",H240="Declined",H240="Archived"))),"REVIEW STOP STATUS","OK")))))))</f>
        <v/>
      </c>
    </row>
    <row r="241" ht="34" customHeight="1">
      <c r="A241" s="3" t="n"/>
      <c r="B241" s="6" t="n"/>
      <c r="C241" s="3" t="n"/>
      <c r="D241" s="3" t="n"/>
      <c r="E241" s="3" t="n"/>
      <c r="F241" s="6" t="n"/>
      <c r="G241" s="3" t="n"/>
      <c r="H241" s="3" t="n"/>
      <c r="I241" s="6" t="n"/>
      <c r="J241" s="3" t="n"/>
      <c r="K241" s="6" t="n"/>
      <c r="L241" s="6" t="n"/>
      <c r="M241" s="6" t="n"/>
      <c r="N241" s="3" t="n"/>
      <c r="O241" s="6" t="n"/>
      <c r="P241" s="3" t="n"/>
      <c r="Q241" s="3" t="n"/>
      <c r="R241" s="7">
        <f>IF(OR(A241="",B241="",F241=""),"",IF(F241&lt;B241,"CHECK",(F241-B241)*24))</f>
        <v/>
      </c>
      <c r="S241" s="3">
        <f>IF(A241="","",IF(Q241="Stop","STOP",IF(OR(H241="Closed",H241="Declined",H241="Archived"),"CLOSED",IF(OR(K241="",'Cohort review'!$B$4=""),"",IF(K241&lt;'Cohort review'!$B$4+1,"DUE","PLANNED")))))</f>
        <v/>
      </c>
      <c r="T241" s="3">
        <f>IF(A241="","",IF(COUNTIF($A$2:$A$251,A241)&gt;1,"DUPLICATE ID",IF(OR(B241="",C241="",D241="",H241=""),"MISSING CORE",IF(AND(F241&lt;&gt;"",F241&lt;B241),"REPLY BEFORE INQUIRY",IF(AND(L241&lt;&gt;"",L241&lt;B241),"BOOKED BEFORE INQUIRY",IF(AND(OR(H241="Tour booked",H241="Tour attended"),OR(L241="",M241="")),"MISSING TOUR DATES",IF(AND(Q241="Stop",NOT(OR(H241="Closed",H241="Declined",H241="Archived"))),"REVIEW STOP STATUS","OK")))))))</f>
        <v/>
      </c>
    </row>
    <row r="242" ht="34" customHeight="1">
      <c r="A242" s="2" t="n"/>
      <c r="B242" s="4" t="n"/>
      <c r="C242" s="2" t="n"/>
      <c r="D242" s="2" t="n"/>
      <c r="E242" s="2" t="n"/>
      <c r="F242" s="4" t="n"/>
      <c r="G242" s="2" t="n"/>
      <c r="H242" s="2" t="n"/>
      <c r="I242" s="4" t="n"/>
      <c r="J242" s="2" t="n"/>
      <c r="K242" s="4" t="n"/>
      <c r="L242" s="4" t="n"/>
      <c r="M242" s="4" t="n"/>
      <c r="N242" s="2" t="n"/>
      <c r="O242" s="4" t="n"/>
      <c r="P242" s="2" t="n"/>
      <c r="Q242" s="2" t="n"/>
      <c r="R242" s="5">
        <f>IF(OR(A242="",B242="",F242=""),"",IF(F242&lt;B242,"CHECK",(F242-B242)*24))</f>
        <v/>
      </c>
      <c r="S242" s="2">
        <f>IF(A242="","",IF(Q242="Stop","STOP",IF(OR(H242="Closed",H242="Declined",H242="Archived"),"CLOSED",IF(OR(K242="",'Cohort review'!$B$4=""),"",IF(K242&lt;'Cohort review'!$B$4+1,"DUE","PLANNED")))))</f>
        <v/>
      </c>
      <c r="T242" s="2">
        <f>IF(A242="","",IF(COUNTIF($A$2:$A$251,A242)&gt;1,"DUPLICATE ID",IF(OR(B242="",C242="",D242="",H242=""),"MISSING CORE",IF(AND(F242&lt;&gt;"",F242&lt;B242),"REPLY BEFORE INQUIRY",IF(AND(L242&lt;&gt;"",L242&lt;B242),"BOOKED BEFORE INQUIRY",IF(AND(OR(H242="Tour booked",H242="Tour attended"),OR(L242="",M242="")),"MISSING TOUR DATES",IF(AND(Q242="Stop",NOT(OR(H242="Closed",H242="Declined",H242="Archived"))),"REVIEW STOP STATUS","OK")))))))</f>
        <v/>
      </c>
    </row>
    <row r="243" ht="34" customHeight="1">
      <c r="A243" s="3" t="n"/>
      <c r="B243" s="6" t="n"/>
      <c r="C243" s="3" t="n"/>
      <c r="D243" s="3" t="n"/>
      <c r="E243" s="3" t="n"/>
      <c r="F243" s="6" t="n"/>
      <c r="G243" s="3" t="n"/>
      <c r="H243" s="3" t="n"/>
      <c r="I243" s="6" t="n"/>
      <c r="J243" s="3" t="n"/>
      <c r="K243" s="6" t="n"/>
      <c r="L243" s="6" t="n"/>
      <c r="M243" s="6" t="n"/>
      <c r="N243" s="3" t="n"/>
      <c r="O243" s="6" t="n"/>
      <c r="P243" s="3" t="n"/>
      <c r="Q243" s="3" t="n"/>
      <c r="R243" s="7">
        <f>IF(OR(A243="",B243="",F243=""),"",IF(F243&lt;B243,"CHECK",(F243-B243)*24))</f>
        <v/>
      </c>
      <c r="S243" s="3">
        <f>IF(A243="","",IF(Q243="Stop","STOP",IF(OR(H243="Closed",H243="Declined",H243="Archived"),"CLOSED",IF(OR(K243="",'Cohort review'!$B$4=""),"",IF(K243&lt;'Cohort review'!$B$4+1,"DUE","PLANNED")))))</f>
        <v/>
      </c>
      <c r="T243" s="3">
        <f>IF(A243="","",IF(COUNTIF($A$2:$A$251,A243)&gt;1,"DUPLICATE ID",IF(OR(B243="",C243="",D243="",H243=""),"MISSING CORE",IF(AND(F243&lt;&gt;"",F243&lt;B243),"REPLY BEFORE INQUIRY",IF(AND(L243&lt;&gt;"",L243&lt;B243),"BOOKED BEFORE INQUIRY",IF(AND(OR(H243="Tour booked",H243="Tour attended"),OR(L243="",M243="")),"MISSING TOUR DATES",IF(AND(Q243="Stop",NOT(OR(H243="Closed",H243="Declined",H243="Archived"))),"REVIEW STOP STATUS","OK")))))))</f>
        <v/>
      </c>
    </row>
    <row r="244" ht="34" customHeight="1">
      <c r="A244" s="2" t="n"/>
      <c r="B244" s="4" t="n"/>
      <c r="C244" s="2" t="n"/>
      <c r="D244" s="2" t="n"/>
      <c r="E244" s="2" t="n"/>
      <c r="F244" s="4" t="n"/>
      <c r="G244" s="2" t="n"/>
      <c r="H244" s="2" t="n"/>
      <c r="I244" s="4" t="n"/>
      <c r="J244" s="2" t="n"/>
      <c r="K244" s="4" t="n"/>
      <c r="L244" s="4" t="n"/>
      <c r="M244" s="4" t="n"/>
      <c r="N244" s="2" t="n"/>
      <c r="O244" s="4" t="n"/>
      <c r="P244" s="2" t="n"/>
      <c r="Q244" s="2" t="n"/>
      <c r="R244" s="5">
        <f>IF(OR(A244="",B244="",F244=""),"",IF(F244&lt;B244,"CHECK",(F244-B244)*24))</f>
        <v/>
      </c>
      <c r="S244" s="2">
        <f>IF(A244="","",IF(Q244="Stop","STOP",IF(OR(H244="Closed",H244="Declined",H244="Archived"),"CLOSED",IF(OR(K244="",'Cohort review'!$B$4=""),"",IF(K244&lt;'Cohort review'!$B$4+1,"DUE","PLANNED")))))</f>
        <v/>
      </c>
      <c r="T244" s="2">
        <f>IF(A244="","",IF(COUNTIF($A$2:$A$251,A244)&gt;1,"DUPLICATE ID",IF(OR(B244="",C244="",D244="",H244=""),"MISSING CORE",IF(AND(F244&lt;&gt;"",F244&lt;B244),"REPLY BEFORE INQUIRY",IF(AND(L244&lt;&gt;"",L244&lt;B244),"BOOKED BEFORE INQUIRY",IF(AND(OR(H244="Tour booked",H244="Tour attended"),OR(L244="",M244="")),"MISSING TOUR DATES",IF(AND(Q244="Stop",NOT(OR(H244="Closed",H244="Declined",H244="Archived"))),"REVIEW STOP STATUS","OK")))))))</f>
        <v/>
      </c>
    </row>
    <row r="245" ht="34" customHeight="1">
      <c r="A245" s="3" t="n"/>
      <c r="B245" s="6" t="n"/>
      <c r="C245" s="3" t="n"/>
      <c r="D245" s="3" t="n"/>
      <c r="E245" s="3" t="n"/>
      <c r="F245" s="6" t="n"/>
      <c r="G245" s="3" t="n"/>
      <c r="H245" s="3" t="n"/>
      <c r="I245" s="6" t="n"/>
      <c r="J245" s="3" t="n"/>
      <c r="K245" s="6" t="n"/>
      <c r="L245" s="6" t="n"/>
      <c r="M245" s="6" t="n"/>
      <c r="N245" s="3" t="n"/>
      <c r="O245" s="6" t="n"/>
      <c r="P245" s="3" t="n"/>
      <c r="Q245" s="3" t="n"/>
      <c r="R245" s="7">
        <f>IF(OR(A245="",B245="",F245=""),"",IF(F245&lt;B245,"CHECK",(F245-B245)*24))</f>
        <v/>
      </c>
      <c r="S245" s="3">
        <f>IF(A245="","",IF(Q245="Stop","STOP",IF(OR(H245="Closed",H245="Declined",H245="Archived"),"CLOSED",IF(OR(K245="",'Cohort review'!$B$4=""),"",IF(K245&lt;'Cohort review'!$B$4+1,"DUE","PLANNED")))))</f>
        <v/>
      </c>
      <c r="T245" s="3">
        <f>IF(A245="","",IF(COUNTIF($A$2:$A$251,A245)&gt;1,"DUPLICATE ID",IF(OR(B245="",C245="",D245="",H245=""),"MISSING CORE",IF(AND(F245&lt;&gt;"",F245&lt;B245),"REPLY BEFORE INQUIRY",IF(AND(L245&lt;&gt;"",L245&lt;B245),"BOOKED BEFORE INQUIRY",IF(AND(OR(H245="Tour booked",H245="Tour attended"),OR(L245="",M245="")),"MISSING TOUR DATES",IF(AND(Q245="Stop",NOT(OR(H245="Closed",H245="Declined",H245="Archived"))),"REVIEW STOP STATUS","OK")))))))</f>
        <v/>
      </c>
    </row>
    <row r="246" ht="34" customHeight="1">
      <c r="A246" s="2" t="n"/>
      <c r="B246" s="4" t="n"/>
      <c r="C246" s="2" t="n"/>
      <c r="D246" s="2" t="n"/>
      <c r="E246" s="2" t="n"/>
      <c r="F246" s="4" t="n"/>
      <c r="G246" s="2" t="n"/>
      <c r="H246" s="2" t="n"/>
      <c r="I246" s="4" t="n"/>
      <c r="J246" s="2" t="n"/>
      <c r="K246" s="4" t="n"/>
      <c r="L246" s="4" t="n"/>
      <c r="M246" s="4" t="n"/>
      <c r="N246" s="2" t="n"/>
      <c r="O246" s="4" t="n"/>
      <c r="P246" s="2" t="n"/>
      <c r="Q246" s="2" t="n"/>
      <c r="R246" s="5">
        <f>IF(OR(A246="",B246="",F246=""),"",IF(F246&lt;B246,"CHECK",(F246-B246)*24))</f>
        <v/>
      </c>
      <c r="S246" s="2">
        <f>IF(A246="","",IF(Q246="Stop","STOP",IF(OR(H246="Closed",H246="Declined",H246="Archived"),"CLOSED",IF(OR(K246="",'Cohort review'!$B$4=""),"",IF(K246&lt;'Cohort review'!$B$4+1,"DUE","PLANNED")))))</f>
        <v/>
      </c>
      <c r="T246" s="2">
        <f>IF(A246="","",IF(COUNTIF($A$2:$A$251,A246)&gt;1,"DUPLICATE ID",IF(OR(B246="",C246="",D246="",H246=""),"MISSING CORE",IF(AND(F246&lt;&gt;"",F246&lt;B246),"REPLY BEFORE INQUIRY",IF(AND(L246&lt;&gt;"",L246&lt;B246),"BOOKED BEFORE INQUIRY",IF(AND(OR(H246="Tour booked",H246="Tour attended"),OR(L246="",M246="")),"MISSING TOUR DATES",IF(AND(Q246="Stop",NOT(OR(H246="Closed",H246="Declined",H246="Archived"))),"REVIEW STOP STATUS","OK")))))))</f>
        <v/>
      </c>
    </row>
    <row r="247" ht="34" customHeight="1">
      <c r="A247" s="3" t="n"/>
      <c r="B247" s="6" t="n"/>
      <c r="C247" s="3" t="n"/>
      <c r="D247" s="3" t="n"/>
      <c r="E247" s="3" t="n"/>
      <c r="F247" s="6" t="n"/>
      <c r="G247" s="3" t="n"/>
      <c r="H247" s="3" t="n"/>
      <c r="I247" s="6" t="n"/>
      <c r="J247" s="3" t="n"/>
      <c r="K247" s="6" t="n"/>
      <c r="L247" s="6" t="n"/>
      <c r="M247" s="6" t="n"/>
      <c r="N247" s="3" t="n"/>
      <c r="O247" s="6" t="n"/>
      <c r="P247" s="3" t="n"/>
      <c r="Q247" s="3" t="n"/>
      <c r="R247" s="7">
        <f>IF(OR(A247="",B247="",F247=""),"",IF(F247&lt;B247,"CHECK",(F247-B247)*24))</f>
        <v/>
      </c>
      <c r="S247" s="3">
        <f>IF(A247="","",IF(Q247="Stop","STOP",IF(OR(H247="Closed",H247="Declined",H247="Archived"),"CLOSED",IF(OR(K247="",'Cohort review'!$B$4=""),"",IF(K247&lt;'Cohort review'!$B$4+1,"DUE","PLANNED")))))</f>
        <v/>
      </c>
      <c r="T247" s="3">
        <f>IF(A247="","",IF(COUNTIF($A$2:$A$251,A247)&gt;1,"DUPLICATE ID",IF(OR(B247="",C247="",D247="",H247=""),"MISSING CORE",IF(AND(F247&lt;&gt;"",F247&lt;B247),"REPLY BEFORE INQUIRY",IF(AND(L247&lt;&gt;"",L247&lt;B247),"BOOKED BEFORE INQUIRY",IF(AND(OR(H247="Tour booked",H247="Tour attended"),OR(L247="",M247="")),"MISSING TOUR DATES",IF(AND(Q247="Stop",NOT(OR(H247="Closed",H247="Declined",H247="Archived"))),"REVIEW STOP STATUS","OK")))))))</f>
        <v/>
      </c>
    </row>
    <row r="248" ht="34" customHeight="1">
      <c r="A248" s="2" t="n"/>
      <c r="B248" s="4" t="n"/>
      <c r="C248" s="2" t="n"/>
      <c r="D248" s="2" t="n"/>
      <c r="E248" s="2" t="n"/>
      <c r="F248" s="4" t="n"/>
      <c r="G248" s="2" t="n"/>
      <c r="H248" s="2" t="n"/>
      <c r="I248" s="4" t="n"/>
      <c r="J248" s="2" t="n"/>
      <c r="K248" s="4" t="n"/>
      <c r="L248" s="4" t="n"/>
      <c r="M248" s="4" t="n"/>
      <c r="N248" s="2" t="n"/>
      <c r="O248" s="4" t="n"/>
      <c r="P248" s="2" t="n"/>
      <c r="Q248" s="2" t="n"/>
      <c r="R248" s="5">
        <f>IF(OR(A248="",B248="",F248=""),"",IF(F248&lt;B248,"CHECK",(F248-B248)*24))</f>
        <v/>
      </c>
      <c r="S248" s="2">
        <f>IF(A248="","",IF(Q248="Stop","STOP",IF(OR(H248="Closed",H248="Declined",H248="Archived"),"CLOSED",IF(OR(K248="",'Cohort review'!$B$4=""),"",IF(K248&lt;'Cohort review'!$B$4+1,"DUE","PLANNED")))))</f>
        <v/>
      </c>
      <c r="T248" s="2">
        <f>IF(A248="","",IF(COUNTIF($A$2:$A$251,A248)&gt;1,"DUPLICATE ID",IF(OR(B248="",C248="",D248="",H248=""),"MISSING CORE",IF(AND(F248&lt;&gt;"",F248&lt;B248),"REPLY BEFORE INQUIRY",IF(AND(L248&lt;&gt;"",L248&lt;B248),"BOOKED BEFORE INQUIRY",IF(AND(OR(H248="Tour booked",H248="Tour attended"),OR(L248="",M248="")),"MISSING TOUR DATES",IF(AND(Q248="Stop",NOT(OR(H248="Closed",H248="Declined",H248="Archived"))),"REVIEW STOP STATUS","OK")))))))</f>
        <v/>
      </c>
    </row>
    <row r="249" ht="34" customHeight="1">
      <c r="A249" s="3" t="n"/>
      <c r="B249" s="6" t="n"/>
      <c r="C249" s="3" t="n"/>
      <c r="D249" s="3" t="n"/>
      <c r="E249" s="3" t="n"/>
      <c r="F249" s="6" t="n"/>
      <c r="G249" s="3" t="n"/>
      <c r="H249" s="3" t="n"/>
      <c r="I249" s="6" t="n"/>
      <c r="J249" s="3" t="n"/>
      <c r="K249" s="6" t="n"/>
      <c r="L249" s="6" t="n"/>
      <c r="M249" s="6" t="n"/>
      <c r="N249" s="3" t="n"/>
      <c r="O249" s="6" t="n"/>
      <c r="P249" s="3" t="n"/>
      <c r="Q249" s="3" t="n"/>
      <c r="R249" s="7">
        <f>IF(OR(A249="",B249="",F249=""),"",IF(F249&lt;B249,"CHECK",(F249-B249)*24))</f>
        <v/>
      </c>
      <c r="S249" s="3">
        <f>IF(A249="","",IF(Q249="Stop","STOP",IF(OR(H249="Closed",H249="Declined",H249="Archived"),"CLOSED",IF(OR(K249="",'Cohort review'!$B$4=""),"",IF(K249&lt;'Cohort review'!$B$4+1,"DUE","PLANNED")))))</f>
        <v/>
      </c>
      <c r="T249" s="3">
        <f>IF(A249="","",IF(COUNTIF($A$2:$A$251,A249)&gt;1,"DUPLICATE ID",IF(OR(B249="",C249="",D249="",H249=""),"MISSING CORE",IF(AND(F249&lt;&gt;"",F249&lt;B249),"REPLY BEFORE INQUIRY",IF(AND(L249&lt;&gt;"",L249&lt;B249),"BOOKED BEFORE INQUIRY",IF(AND(OR(H249="Tour booked",H249="Tour attended"),OR(L249="",M249="")),"MISSING TOUR DATES",IF(AND(Q249="Stop",NOT(OR(H249="Closed",H249="Declined",H249="Archived"))),"REVIEW STOP STATUS","OK")))))))</f>
        <v/>
      </c>
    </row>
    <row r="250" ht="34" customHeight="1">
      <c r="A250" s="2" t="n"/>
      <c r="B250" s="4" t="n"/>
      <c r="C250" s="2" t="n"/>
      <c r="D250" s="2" t="n"/>
      <c r="E250" s="2" t="n"/>
      <c r="F250" s="4" t="n"/>
      <c r="G250" s="2" t="n"/>
      <c r="H250" s="2" t="n"/>
      <c r="I250" s="4" t="n"/>
      <c r="J250" s="2" t="n"/>
      <c r="K250" s="4" t="n"/>
      <c r="L250" s="4" t="n"/>
      <c r="M250" s="4" t="n"/>
      <c r="N250" s="2" t="n"/>
      <c r="O250" s="4" t="n"/>
      <c r="P250" s="2" t="n"/>
      <c r="Q250" s="2" t="n"/>
      <c r="R250" s="5">
        <f>IF(OR(A250="",B250="",F250=""),"",IF(F250&lt;B250,"CHECK",(F250-B250)*24))</f>
        <v/>
      </c>
      <c r="S250" s="2">
        <f>IF(A250="","",IF(Q250="Stop","STOP",IF(OR(H250="Closed",H250="Declined",H250="Archived"),"CLOSED",IF(OR(K250="",'Cohort review'!$B$4=""),"",IF(K250&lt;'Cohort review'!$B$4+1,"DUE","PLANNED")))))</f>
        <v/>
      </c>
      <c r="T250" s="2">
        <f>IF(A250="","",IF(COUNTIF($A$2:$A$251,A250)&gt;1,"DUPLICATE ID",IF(OR(B250="",C250="",D250="",H250=""),"MISSING CORE",IF(AND(F250&lt;&gt;"",F250&lt;B250),"REPLY BEFORE INQUIRY",IF(AND(L250&lt;&gt;"",L250&lt;B250),"BOOKED BEFORE INQUIRY",IF(AND(OR(H250="Tour booked",H250="Tour attended"),OR(L250="",M250="")),"MISSING TOUR DATES",IF(AND(Q250="Stop",NOT(OR(H250="Closed",H250="Declined",H250="Archived"))),"REVIEW STOP STATUS","OK")))))))</f>
        <v/>
      </c>
    </row>
    <row r="251" ht="34" customHeight="1">
      <c r="A251" s="3" t="n"/>
      <c r="B251" s="6" t="n"/>
      <c r="C251" s="3" t="n"/>
      <c r="D251" s="3" t="n"/>
      <c r="E251" s="3" t="n"/>
      <c r="F251" s="6" t="n"/>
      <c r="G251" s="3" t="n"/>
      <c r="H251" s="3" t="n"/>
      <c r="I251" s="6" t="n"/>
      <c r="J251" s="3" t="n"/>
      <c r="K251" s="6" t="n"/>
      <c r="L251" s="6" t="n"/>
      <c r="M251" s="6" t="n"/>
      <c r="N251" s="3" t="n"/>
      <c r="O251" s="6" t="n"/>
      <c r="P251" s="3" t="n"/>
      <c r="Q251" s="3" t="n"/>
      <c r="R251" s="7">
        <f>IF(OR(A251="",B251="",F251=""),"",IF(F251&lt;B251,"CHECK",(F251-B251)*24))</f>
        <v/>
      </c>
      <c r="S251" s="3">
        <f>IF(A251="","",IF(Q251="Stop","STOP",IF(OR(H251="Closed",H251="Declined",H251="Archived"),"CLOSED",IF(OR(K251="",'Cohort review'!$B$4=""),"",IF(K251&lt;'Cohort review'!$B$4+1,"DUE","PLANNED")))))</f>
        <v/>
      </c>
      <c r="T251" s="3">
        <f>IF(A251="","",IF(COUNTIF($A$2:$A$251,A251)&gt;1,"DUPLICATE ID",IF(OR(B251="",C251="",D251="",H251=""),"MISSING CORE",IF(AND(F251&lt;&gt;"",F251&lt;B251),"REPLY BEFORE INQUIRY",IF(AND(L251&lt;&gt;"",L251&lt;B251),"BOOKED BEFORE INQUIRY",IF(AND(OR(H251="Tour booked",H251="Tour attended"),OR(L251="",M251="")),"MISSING TOUR DATES",IF(AND(Q251="Stop",NOT(OR(H251="Closed",H251="Declined",H251="Archived"))),"REVIEW STOP STATUS","OK")))))))</f>
        <v/>
      </c>
    </row>
  </sheetData>
  <autoFilter ref="A1:T251"/>
  <conditionalFormatting sqref="A2:T251">
    <cfRule type="expression" priority="1" dxfId="0">
      <formula>OR($S2="DUE",$S2="STOP",AND($T2&lt;&gt;"OK",$T2&lt;&gt;""))</formula>
    </cfRule>
  </conditionalFormatting>
  <dataValidations count="11">
    <dataValidation sqref="C2:C251" showDropDown="0" showInputMessage="0" showErrorMessage="1" allowBlank="1" errorTitle="Use a listed value" error="Choose the closest listed value." type="list" errorStyle="stop">
      <formula1>"WeddingPro,Zola,Website,Instagram,Referral,Other"</formula1>
    </dataValidation>
    <dataValidation sqref="H2:H251" showDropDown="0" showInputMessage="0" showErrorMessage="1" allowBlank="1" errorTitle="Use a listed value" error="Choose the closest listed value." type="list" errorStyle="stop">
      <formula1>"New,Replied,In conversation,Tour invited,Tour booked,Tour attended,Closed,Declined,Archived"</formula1>
    </dataValidation>
    <dataValidation sqref="N2:N251" showDropDown="0" showInputMessage="0" showErrorMessage="1" allowBlank="1" errorTitle="Use a listed value" error="Choose the closest listed value." type="list" errorStyle="stop">
      <formula1>"Scheduled,Attended,Cancelled,No-show,Rescheduled"</formula1>
    </dataValidation>
    <dataValidation sqref="Q2:Q251" showDropDown="0" showInputMessage="0" showErrorMessage="1" allowBlank="1" errorTitle="Use a listed value" error="Choose the closest listed value." type="list" errorStyle="stop">
      <formula1>"Permitted channel,Confirm permission,Stop"</formula1>
    </dataValidation>
    <dataValidation sqref="B2:B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  <dataValidation sqref="F2:F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  <dataValidation sqref="I2:I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  <dataValidation sqref="K2:K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  <dataValidation sqref="L2:L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  <dataValidation sqref="M2:M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  <dataValidation sqref="O2:O251" showDropDown="0" showInputMessage="0" showErrorMessage="1" allowBlank="1" errorTitle="Use a date/time value" error="Enter a spreadsheet date/time rather than free text." type="decimal" operator="between">
      <formula1>1</formula1>
      <formula2>100000</formula2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F6746"/>
    <outlinePr summaryBelow="1" summaryRight="1"/>
    <pageSetUpPr fitToPage="1"/>
  </sheetPr>
  <dimension ref="A1:B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0" customWidth="1" min="2" max="2"/>
  </cols>
  <sheetData>
    <row r="1" ht="48" customHeight="1">
      <c r="A1" s="1" t="inlineStr">
        <is>
          <t>Cohort review</t>
        </is>
      </c>
      <c r="B1" s="1" t="inlineStr">
        <is>
          <t>Enter three dates below. No example rows are included.</t>
        </is>
      </c>
    </row>
    <row r="2" ht="48" customHeight="1">
      <c r="A2" s="2" t="inlineStr">
        <is>
          <t>Received-date cohort start</t>
        </is>
      </c>
      <c r="B2" s="8" t="n"/>
    </row>
    <row r="3" ht="48" customHeight="1">
      <c r="A3" s="3" t="inlineStr">
        <is>
          <t>Received-date cohort end</t>
        </is>
      </c>
      <c r="B3" s="9" t="n"/>
    </row>
    <row r="4" ht="48" customHeight="1">
      <c r="A4" s="2" t="inlineStr">
        <is>
          <t>As of date (whole day included)</t>
        </is>
      </c>
      <c r="B4" s="8" t="n"/>
    </row>
    <row r="5" ht="48" customHeight="1">
      <c r="A5" s="3" t="inlineStr">
        <is>
          <t>Date check</t>
        </is>
      </c>
      <c r="B5" s="3">
        <f>IF(OR(B2="",B3="",B4=""),"SET DATES",IF(OR(B2&gt;B3,B4&lt;B3),"CHECK DATES","OK"))</f>
        <v/>
      </c>
    </row>
    <row r="6" ht="48" customHeight="1">
      <c r="A6" s="2" t="inlineStr">
        <is>
          <t>Observation</t>
        </is>
      </c>
      <c r="B6" s="2">
        <f>IF(B5&lt;&gt;"OK","",IF(B4-B3&lt;30,"IMMATURE: latest inquiry under 30 days","30-day window elapsed for all inquiries"))</f>
        <v/>
      </c>
    </row>
    <row r="7" ht="48" customHeight="1">
      <c r="A7" s="3" t="inlineStr">
        <is>
          <t>Measure</t>
        </is>
      </c>
      <c r="B7" s="3" t="inlineStr">
        <is>
          <t>Same received-date cohort; events by as-of</t>
        </is>
      </c>
    </row>
    <row r="8" ht="48" customHeight="1">
      <c r="A8" s="2" t="inlineStr">
        <is>
          <t>Distinct inquiries entered</t>
        </is>
      </c>
      <c r="B8" s="2">
        <f>IF(B5&lt;&gt;"OK","",COUNTIFS(Tracker!$A$2:$A$251,"&lt;&gt;",Tracker!$B$2:$B$251,"&gt;="&amp;$B$2,Tracker!$B$2:$B$251,"&lt;"&amp;($B$3+1)))</f>
        <v/>
      </c>
    </row>
    <row r="9" ht="48" customHeight="1">
      <c r="A9" s="3" t="inlineStr">
        <is>
          <t>Substantive replies recorded</t>
        </is>
      </c>
      <c r="B9" s="3">
        <f>IF(B5&lt;&gt;"OK","",COUNTIFS(Tracker!$A$2:$A$251,"&lt;&gt;",Tracker!$B$2:$B$251,"&gt;="&amp;$B$2,Tracker!$B$2:$B$251,"&lt;"&amp;($B$3+1),Tracker!$F$2:$F$251,"&gt;0",Tracker!$F$2:$F$251,"&lt;"&amp;($B$4+1)))</f>
        <v/>
      </c>
    </row>
    <row r="10" ht="48" customHeight="1">
      <c r="A10" s="2" t="inlineStr">
        <is>
          <t>Tours first booked</t>
        </is>
      </c>
      <c r="B10" s="2">
        <f>IF(B5&lt;&gt;"OK","",COUNTIFS(Tracker!$A$2:$A$251,"&lt;&gt;",Tracker!$B$2:$B$251,"&gt;="&amp;$B$2,Tracker!$B$2:$B$251,"&lt;"&amp;($B$3+1),Tracker!$L$2:$L$251,"&gt;0",Tracker!$L$2:$L$251,"&lt;"&amp;($B$4+1)))</f>
        <v/>
      </c>
    </row>
    <row r="11" ht="48" customHeight="1">
      <c r="A11" s="3" t="inlineStr">
        <is>
          <t>Inquiry-to-booked-tour rate</t>
        </is>
      </c>
      <c r="B11" s="10">
        <f>IF(OR(B5&lt;&gt;"OK",B8=0),"",B10/B8)</f>
        <v/>
      </c>
    </row>
    <row r="12" ht="48" customHeight="1">
      <c r="A12" s="2" t="inlineStr">
        <is>
          <t>Current attended outcome</t>
        </is>
      </c>
      <c r="B12" s="2">
        <f>IF(B5&lt;&gt;"OK","",COUNTIFS(Tracker!$A$2:$A$251,"&lt;&gt;",Tracker!$B$2:$B$251,"&gt;="&amp;$B$2,Tracker!$B$2:$B$251,"&lt;"&amp;($B$3+1),Tracker!$N$2:$N$251,"Attended",Tracker!$M$2:$M$251,"&gt;0",Tracker!$M$2:$M$251,"&lt;"&amp;($B$4+1),Tracker!$L$2:$L$251,"&gt;0",Tracker!$L$2:$L$251,"&lt;"&amp;($B$4+1)))</f>
        <v/>
      </c>
    </row>
    <row r="13" ht="48" customHeight="1">
      <c r="A13" s="3" t="inlineStr">
        <is>
          <t>Current cancelled outcome</t>
        </is>
      </c>
      <c r="B13" s="3">
        <f>IF(B5&lt;&gt;"OK","",COUNTIFS(Tracker!$A$2:$A$251,"&lt;&gt;",Tracker!$B$2:$B$251,"&gt;="&amp;$B$2,Tracker!$B$2:$B$251,"&lt;"&amp;($B$3+1),Tracker!$N$2:$N$251,"Cancelled",Tracker!$L$2:$L$251,"&gt;0",Tracker!$L$2:$L$251,"&lt;"&amp;($B$4+1)))</f>
        <v/>
      </c>
    </row>
    <row r="14" ht="48" customHeight="1">
      <c r="A14" s="2" t="inlineStr">
        <is>
          <t>Current no-show outcome</t>
        </is>
      </c>
      <c r="B14" s="2">
        <f>IF(B5&lt;&gt;"OK","",COUNTIFS(Tracker!$A$2:$A$251,"&lt;&gt;",Tracker!$B$2:$B$251,"&gt;="&amp;$B$2,Tracker!$B$2:$B$251,"&lt;"&amp;($B$3+1),Tracker!$N$2:$N$251,"No-show",Tracker!$M$2:$M$251,"&gt;0",Tracker!$M$2:$M$251,"&lt;"&amp;($B$4+1),Tracker!$L$2:$L$251,"&gt;0",Tracker!$L$2:$L$251,"&lt;"&amp;($B$4+1)))</f>
        <v/>
      </c>
    </row>
    <row r="15" ht="48" customHeight="1">
      <c r="A15" s="3" t="inlineStr">
        <is>
          <t>Input problems (all rows)</t>
        </is>
      </c>
      <c r="B15" s="3">
        <f>COUNTIFS(Tracker!$A$2:$A$251,"&lt;&gt;",Tracker!$T$2:$T$251,"&lt;&gt;OK")</f>
        <v/>
      </c>
    </row>
    <row r="16" ht="48" customHeight="1">
      <c r="A16" s="2" t="inlineStr">
        <is>
          <t>Definitions</t>
        </is>
      </c>
      <c r="B16" s="2" t="inlineStr">
        <is>
          <t>Distinct count assumes one row per inquiry ID. Correct duplicate IDs and data-check warnings before using any totals.</t>
        </is>
      </c>
    </row>
    <row r="17" ht="48" customHeight="1">
      <c r="A17" s="3" t="inlineStr">
        <is>
          <t>Retrospective limits</t>
        </is>
      </c>
      <c r="B17" s="3" t="inlineStr">
        <is>
          <t>This is a current-state sheet, not a historical ledger. Cancelled/attended/no-show are current labels, not status reconstructed at a past as-of date. Use a saved snapshot for a true historical report.</t>
        </is>
      </c>
    </row>
    <row r="18" ht="48" customHeight="1">
      <c r="A18" s="2" t="inlineStr">
        <is>
          <t>Cancelled tours</t>
        </is>
      </c>
      <c r="B18" s="2" t="inlineStr">
        <is>
          <t>A cancelled tour remains in Tours first booked. The rate is ever booked by as-of, not tours still scheduled.</t>
        </is>
      </c>
    </row>
    <row r="19" ht="48" customHeight="1">
      <c r="A19" s="3" t="inlineStr">
        <is>
          <t>Source comparison</t>
        </is>
      </c>
      <c r="B19" s="3" t="inlineStr">
        <is>
          <t>Filter Tracker by source and use identical received-date cohorts and observation windows; do not divide tours scheduled this month by inquiries received this month.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F6746"/>
    <outlinePr summaryBelow="1" summaryRight="1"/>
    <pageSetUpPr fitToPage="1"/>
  </sheetPr>
  <dimension ref="A1:T7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36" customWidth="1" min="5" max="5"/>
    <col width="23" customWidth="1" min="6" max="6"/>
    <col width="23" customWidth="1" min="7" max="7"/>
    <col width="23" customWidth="1" min="8" max="8"/>
    <col width="23" customWidth="1" min="9" max="9"/>
    <col width="36" customWidth="1" min="10" max="10"/>
    <col width="23" customWidth="1" min="11" max="11"/>
    <col width="23" customWidth="1" min="12" max="12"/>
    <col width="23" customWidth="1" min="13" max="13"/>
    <col width="23" customWidth="1" min="14" max="14"/>
    <col width="23" customWidth="1" min="15" max="15"/>
    <col width="36" customWidth="1" min="16" max="16"/>
    <col width="23" customWidth="1" min="17" max="17"/>
    <col width="23" customWidth="1" min="18" max="18"/>
    <col width="23" customWidth="1" min="19" max="19"/>
    <col width="36" customWidth="1" min="20" max="20"/>
  </cols>
  <sheetData>
    <row r="1" ht="36" customHeight="1">
      <c r="A1" s="1" t="inlineStr">
        <is>
          <t>Inquiry ID</t>
        </is>
      </c>
      <c r="B1" s="1" t="inlineStr">
        <is>
          <t>Received at</t>
        </is>
      </c>
      <c r="C1" s="1" t="inlineStr">
        <is>
          <t>Source</t>
        </is>
      </c>
      <c r="D1" s="1" t="inlineStr">
        <is>
          <t>Owner role</t>
        </is>
      </c>
      <c r="E1" s="1" t="inlineStr">
        <is>
          <t>Wedding date / flexibility</t>
        </is>
      </c>
      <c r="F1" s="1" t="inlineStr">
        <is>
          <t>First substantive reply at</t>
        </is>
      </c>
      <c r="G1" s="1" t="inlineStr">
        <is>
          <t>Guest count band (optional)</t>
        </is>
      </c>
      <c r="H1" s="1" t="inlineStr">
        <is>
          <t>Stage</t>
        </is>
      </c>
      <c r="I1" s="1" t="inlineStr">
        <is>
          <t>Last contact at</t>
        </is>
      </c>
      <c r="J1" s="1" t="inlineStr">
        <is>
          <t>Next action</t>
        </is>
      </c>
      <c r="K1" s="1" t="inlineStr">
        <is>
          <t>Next action due</t>
        </is>
      </c>
      <c r="L1" s="1" t="inlineStr">
        <is>
          <t>Tour first booked at</t>
        </is>
      </c>
      <c r="M1" s="1" t="inlineStr">
        <is>
          <t>Scheduled tour at</t>
        </is>
      </c>
      <c r="N1" s="1" t="inlineStr">
        <is>
          <t>Tour outcome</t>
        </is>
      </c>
      <c r="O1" s="1" t="inlineStr">
        <is>
          <t>Closed at</t>
        </is>
      </c>
      <c r="P1" s="1" t="inlineStr">
        <is>
          <t>Closed reason</t>
        </is>
      </c>
      <c r="Q1" s="1" t="inlineStr">
        <is>
          <t>Contact permission / stop</t>
        </is>
      </c>
      <c r="R1" s="1" t="inlineStr">
        <is>
          <t>Hours to first reply (calculated)</t>
        </is>
      </c>
      <c r="S1" s="1" t="inlineStr">
        <is>
          <t>Due flag (calculated)</t>
        </is>
      </c>
      <c r="T1" s="1" t="inlineStr">
        <is>
          <t>Data check (calculated)</t>
        </is>
      </c>
    </row>
    <row r="2" ht="34" customHeight="1">
      <c r="A2" s="2" t="inlineStr">
        <is>
          <t>EXAMPLE-001</t>
        </is>
      </c>
      <c r="B2" s="4" t="n">
        <v>46024.41666666666</v>
      </c>
      <c r="C2" s="2" t="inlineStr">
        <is>
          <t>WeddingPro</t>
        </is>
      </c>
      <c r="D2" s="2" t="inlineStr">
        <is>
          <t>Sales A</t>
        </is>
      </c>
      <c r="E2" s="2" t="inlineStr">
        <is>
          <t>Flexible month</t>
        </is>
      </c>
      <c r="F2" s="4" t="n">
        <v>46024.45833333334</v>
      </c>
      <c r="G2" s="2" t="inlineStr">
        <is>
          <t>100-149</t>
        </is>
      </c>
      <c r="H2" s="2" t="inlineStr">
        <is>
          <t>Tour attended</t>
        </is>
      </c>
      <c r="I2" s="4" t="n">
        <v>46032.58333333334</v>
      </c>
      <c r="J2" s="2" t="n"/>
      <c r="K2" s="4" t="n"/>
      <c r="L2" s="4" t="n">
        <v>46025.5</v>
      </c>
      <c r="M2" s="4" t="n">
        <v>46032.58333333334</v>
      </c>
      <c r="N2" s="2" t="inlineStr">
        <is>
          <t>Attended</t>
        </is>
      </c>
      <c r="O2" s="4" t="n"/>
      <c r="P2" s="2" t="n"/>
      <c r="Q2" s="2" t="inlineStr">
        <is>
          <t>Permitted channel</t>
        </is>
      </c>
      <c r="R2" s="2">
        <f>IF(OR(A2="",B2="",F2=""),"",IF(F2&lt;B2,"CHECK",(F2-B2)*24))</f>
        <v/>
      </c>
      <c r="S2" s="2">
        <f>IF(A2="","",IF(Q2="Stop","STOP",IF(OR(H2="Closed",H2="Declined",H2="Archived"),"CLOSED",IF(OR(K2="",'Cohort review'!$B$4=""),"",IF(K2&lt;'Cohort review'!$B$4+1,"DUE","PLANNED")))))</f>
        <v/>
      </c>
      <c r="T2" s="2">
        <f>IF(A2="","",IF(COUNTIF($A$2:$A$7,A2)&gt;1,"DUPLICATE ID",IF(OR(B2="",C2="",D2="",H2=""),"MISSING CORE",IF(AND(F2&lt;&gt;"",F2&lt;B2),"REPLY BEFORE INQUIRY",IF(AND(L2&lt;&gt;"",L2&lt;B2),"BOOKED BEFORE INQUIRY",IF(AND(OR(H2="Tour booked",H2="Tour attended"),OR(L2="",M2="")),"MISSING TOUR DATES",IF(AND(Q2="Stop",NOT(OR(H2="Closed",H2="Declined",H2="Archived"))),"REVIEW STOP STATUS","OK")))))))</f>
        <v/>
      </c>
    </row>
    <row r="3" ht="34" customHeight="1">
      <c r="A3" s="3" t="inlineStr">
        <is>
          <t>EXAMPLE-002</t>
        </is>
      </c>
      <c r="B3" s="6" t="n">
        <v>46025.41666666666</v>
      </c>
      <c r="C3" s="3" t="inlineStr">
        <is>
          <t>Website</t>
        </is>
      </c>
      <c r="D3" s="3" t="inlineStr">
        <is>
          <t>Sales A</t>
        </is>
      </c>
      <c r="E3" s="3" t="inlineStr">
        <is>
          <t>Flexible month</t>
        </is>
      </c>
      <c r="F3" s="6" t="n">
        <v>46025.5</v>
      </c>
      <c r="G3" s="3" t="n"/>
      <c r="H3" s="3" t="inlineStr">
        <is>
          <t>Closed</t>
        </is>
      </c>
      <c r="I3" s="6" t="n">
        <v>46026.625</v>
      </c>
      <c r="J3" s="3" t="n"/>
      <c r="K3" s="6" t="n"/>
      <c r="L3" s="6" t="n">
        <v>46026.41666666666</v>
      </c>
      <c r="M3" s="6" t="n">
        <v>46037.41666666666</v>
      </c>
      <c r="N3" s="3" t="inlineStr">
        <is>
          <t>Cancelled</t>
        </is>
      </c>
      <c r="O3" s="6" t="n">
        <v>46026.625</v>
      </c>
      <c r="P3" s="3" t="inlineStr">
        <is>
          <t>Date changed</t>
        </is>
      </c>
      <c r="Q3" s="3" t="inlineStr">
        <is>
          <t>Stop</t>
        </is>
      </c>
      <c r="R3" s="3">
        <f>IF(OR(A3="",B3="",F3=""),"",IF(F3&lt;B3,"CHECK",(F3-B3)*24))</f>
        <v/>
      </c>
      <c r="S3" s="3">
        <f>IF(A3="","",IF(Q3="Stop","STOP",IF(OR(H3="Closed",H3="Declined",H3="Archived"),"CLOSED",IF(OR(K3="",'Cohort review'!$B$4=""),"",IF(K3&lt;'Cohort review'!$B$4+1,"DUE","PLANNED")))))</f>
        <v/>
      </c>
      <c r="T3" s="3">
        <f>IF(A3="","",IF(COUNTIF($A$2:$A$7,A3)&gt;1,"DUPLICATE ID",IF(OR(B3="",C3="",D3="",H3=""),"MISSING CORE",IF(AND(F3&lt;&gt;"",F3&lt;B3),"REPLY BEFORE INQUIRY",IF(AND(L3&lt;&gt;"",L3&lt;B3),"BOOKED BEFORE INQUIRY",IF(AND(OR(H3="Tour booked",H3="Tour attended"),OR(L3="",M3="")),"MISSING TOUR DATES",IF(AND(Q3="Stop",NOT(OR(H3="Closed",H3="Declined",H3="Archived"))),"REVIEW STOP STATUS","OK")))))))</f>
        <v/>
      </c>
    </row>
    <row r="4" ht="34" customHeight="1">
      <c r="A4" s="2" t="inlineStr">
        <is>
          <t>EXAMPLE-003</t>
        </is>
      </c>
      <c r="B4" s="4" t="n">
        <v>46026.41666666666</v>
      </c>
      <c r="C4" s="2" t="inlineStr">
        <is>
          <t>Referral</t>
        </is>
      </c>
      <c r="D4" s="2" t="inlineStr">
        <is>
          <t>Sales B</t>
        </is>
      </c>
      <c r="E4" s="2" t="inlineStr">
        <is>
          <t>Flexible month</t>
        </is>
      </c>
      <c r="F4" s="4" t="n"/>
      <c r="G4" s="2" t="n"/>
      <c r="H4" s="2" t="inlineStr">
        <is>
          <t>New</t>
        </is>
      </c>
      <c r="I4" s="4" t="n"/>
      <c r="J4" s="2" t="inlineStr">
        <is>
          <t>Answer question</t>
        </is>
      </c>
      <c r="K4" s="4" t="n">
        <v>46027.375</v>
      </c>
      <c r="L4" s="4" t="n"/>
      <c r="M4" s="4" t="n"/>
      <c r="N4" s="2" t="n"/>
      <c r="O4" s="4" t="n"/>
      <c r="P4" s="2" t="n"/>
      <c r="Q4" s="2" t="inlineStr">
        <is>
          <t>Confirm permission</t>
        </is>
      </c>
      <c r="R4" s="2">
        <f>IF(OR(A4="",B4="",F4=""),"",IF(F4&lt;B4,"CHECK",(F4-B4)*24))</f>
        <v/>
      </c>
      <c r="S4" s="2">
        <f>IF(A4="","",IF(Q4="Stop","STOP",IF(OR(H4="Closed",H4="Declined",H4="Archived"),"CLOSED",IF(OR(K4="",'Cohort review'!$B$4=""),"",IF(K4&lt;'Cohort review'!$B$4+1,"DUE","PLANNED")))))</f>
        <v/>
      </c>
      <c r="T4" s="2">
        <f>IF(A4="","",IF(COUNTIF($A$2:$A$7,A4)&gt;1,"DUPLICATE ID",IF(OR(B4="",C4="",D4="",H4=""),"MISSING CORE",IF(AND(F4&lt;&gt;"",F4&lt;B4),"REPLY BEFORE INQUIRY",IF(AND(L4&lt;&gt;"",L4&lt;B4),"BOOKED BEFORE INQUIRY",IF(AND(OR(H4="Tour booked",H4="Tour attended"),OR(L4="",M4="")),"MISSING TOUR DATES",IF(AND(Q4="Stop",NOT(OR(H4="Closed",H4="Declined",H4="Archived"))),"REVIEW STOP STATUS","OK")))))))</f>
        <v/>
      </c>
    </row>
    <row r="5" ht="34" customHeight="1">
      <c r="A5" s="3" t="inlineStr">
        <is>
          <t>EXAMPLE-004</t>
        </is>
      </c>
      <c r="B5" s="6" t="n">
        <v>46021.41666666666</v>
      </c>
      <c r="C5" s="3" t="inlineStr">
        <is>
          <t>Website</t>
        </is>
      </c>
      <c r="D5" s="3" t="inlineStr">
        <is>
          <t>Sales A</t>
        </is>
      </c>
      <c r="E5" s="3" t="inlineStr">
        <is>
          <t>Flexible month</t>
        </is>
      </c>
      <c r="F5" s="6" t="n">
        <v>46024.41666666666</v>
      </c>
      <c r="G5" s="3" t="n"/>
      <c r="H5" s="3" t="inlineStr">
        <is>
          <t>Tour attended</t>
        </is>
      </c>
      <c r="I5" s="6" t="n"/>
      <c r="J5" s="3" t="n"/>
      <c r="K5" s="6" t="n"/>
      <c r="L5" s="6" t="n">
        <v>46025.41666666666</v>
      </c>
      <c r="M5" s="6" t="n">
        <v>46029.41666666666</v>
      </c>
      <c r="N5" s="3" t="inlineStr">
        <is>
          <t>Attended</t>
        </is>
      </c>
      <c r="O5" s="6" t="n"/>
      <c r="P5" s="3" t="n"/>
      <c r="Q5" s="3" t="inlineStr">
        <is>
          <t>Permitted channel</t>
        </is>
      </c>
      <c r="R5" s="3">
        <f>IF(OR(A5="",B5="",F5=""),"",IF(F5&lt;B5,"CHECK",(F5-B5)*24))</f>
        <v/>
      </c>
      <c r="S5" s="3">
        <f>IF(A5="","",IF(Q5="Stop","STOP",IF(OR(H5="Closed",H5="Declined",H5="Archived"),"CLOSED",IF(OR(K5="",'Cohort review'!$B$4=""),"",IF(K5&lt;'Cohort review'!$B$4+1,"DUE","PLANNED")))))</f>
        <v/>
      </c>
      <c r="T5" s="3">
        <f>IF(A5="","",IF(COUNTIF($A$2:$A$7,A5)&gt;1,"DUPLICATE ID",IF(OR(B5="",C5="",D5="",H5=""),"MISSING CORE",IF(AND(F5&lt;&gt;"",F5&lt;B5),"REPLY BEFORE INQUIRY",IF(AND(L5&lt;&gt;"",L5&lt;B5),"BOOKED BEFORE INQUIRY",IF(AND(OR(H5="Tour booked",H5="Tour attended"),OR(L5="",M5="")),"MISSING TOUR DATES",IF(AND(Q5="Stop",NOT(OR(H5="Closed",H5="Declined",H5="Archived"))),"REVIEW STOP STATUS","OK")))))))</f>
        <v/>
      </c>
    </row>
    <row r="6" ht="34" customHeight="1">
      <c r="A6" s="2" t="inlineStr">
        <is>
          <t>EXAMPLE-005</t>
        </is>
      </c>
      <c r="B6" s="4" t="n">
        <v>46027.41666666666</v>
      </c>
      <c r="C6" s="2" t="inlineStr">
        <is>
          <t>Zola</t>
        </is>
      </c>
      <c r="D6" s="2" t="inlineStr">
        <is>
          <t>Sales B</t>
        </is>
      </c>
      <c r="E6" s="2" t="inlineStr">
        <is>
          <t>Flexible month</t>
        </is>
      </c>
      <c r="F6" s="4" t="n">
        <v>46027.5</v>
      </c>
      <c r="G6" s="2" t="n"/>
      <c r="H6" s="2" t="inlineStr">
        <is>
          <t>Tour booked</t>
        </is>
      </c>
      <c r="I6" s="4" t="n"/>
      <c r="J6" s="2" t="n"/>
      <c r="K6" s="4" t="n"/>
      <c r="L6" s="4" t="n">
        <v>46056.41666666666</v>
      </c>
      <c r="M6" s="4" t="n">
        <v>46058.41666666666</v>
      </c>
      <c r="N6" s="2" t="inlineStr">
        <is>
          <t>Scheduled</t>
        </is>
      </c>
      <c r="O6" s="4" t="n"/>
      <c r="P6" s="2" t="n"/>
      <c r="Q6" s="2" t="inlineStr">
        <is>
          <t>Permitted channel</t>
        </is>
      </c>
      <c r="R6" s="2">
        <f>IF(OR(A6="",B6="",F6=""),"",IF(F6&lt;B6,"CHECK",(F6-B6)*24))</f>
        <v/>
      </c>
      <c r="S6" s="2">
        <f>IF(A6="","",IF(Q6="Stop","STOP",IF(OR(H6="Closed",H6="Declined",H6="Archived"),"CLOSED",IF(OR(K6="",'Cohort review'!$B$4=""),"",IF(K6&lt;'Cohort review'!$B$4+1,"DUE","PLANNED")))))</f>
        <v/>
      </c>
      <c r="T6" s="2">
        <f>IF(A6="","",IF(COUNTIF($A$2:$A$7,A6)&gt;1,"DUPLICATE ID",IF(OR(B6="",C6="",D6="",H6=""),"MISSING CORE",IF(AND(F6&lt;&gt;"",F6&lt;B6),"REPLY BEFORE INQUIRY",IF(AND(L6&lt;&gt;"",L6&lt;B6),"BOOKED BEFORE INQUIRY",IF(AND(OR(H6="Tour booked",H6="Tour attended"),OR(L6="",M6="")),"MISSING TOUR DATES",IF(AND(Q6="Stop",NOT(OR(H6="Closed",H6="Declined",H6="Archived"))),"REVIEW STOP STATUS","OK")))))))</f>
        <v/>
      </c>
    </row>
    <row r="7" ht="34" customHeight="1">
      <c r="A7" s="3" t="inlineStr">
        <is>
          <t>EXAMPLE-006</t>
        </is>
      </c>
      <c r="B7" s="6" t="n">
        <v>46028.41666666666</v>
      </c>
      <c r="C7" s="3" t="inlineStr">
        <is>
          <t>Referral</t>
        </is>
      </c>
      <c r="D7" s="3" t="inlineStr">
        <is>
          <t>Sales A</t>
        </is>
      </c>
      <c r="E7" s="3" t="inlineStr">
        <is>
          <t>Flexible month</t>
        </is>
      </c>
      <c r="F7" s="6" t="n">
        <v>46028.5</v>
      </c>
      <c r="G7" s="3" t="n"/>
      <c r="H7" s="3" t="inlineStr">
        <is>
          <t>Archived</t>
        </is>
      </c>
      <c r="I7" s="6" t="n">
        <v>46040.41666666666</v>
      </c>
      <c r="J7" s="3" t="n"/>
      <c r="K7" s="6" t="n"/>
      <c r="L7" s="6" t="n">
        <v>46029.41666666666</v>
      </c>
      <c r="M7" s="6" t="n">
        <v>46040.41666666666</v>
      </c>
      <c r="N7" s="3" t="inlineStr">
        <is>
          <t>No-show</t>
        </is>
      </c>
      <c r="O7" s="6" t="n">
        <v>46042.41666666666</v>
      </c>
      <c r="P7" s="3" t="inlineStr">
        <is>
          <t>No reschedule</t>
        </is>
      </c>
      <c r="Q7" s="3" t="inlineStr">
        <is>
          <t>Permitted channel</t>
        </is>
      </c>
      <c r="R7" s="3">
        <f>IF(OR(A7="",B7="",F7=""),"",IF(F7&lt;B7,"CHECK",(F7-B7)*24))</f>
        <v/>
      </c>
      <c r="S7" s="3">
        <f>IF(A7="","",IF(Q7="Stop","STOP",IF(OR(H7="Closed",H7="Declined",H7="Archived"),"CLOSED",IF(OR(K7="",'Cohort review'!$B$4=""),"",IF(K7&lt;'Cohort review'!$B$4+1,"DUE","PLANNED")))))</f>
        <v/>
      </c>
      <c r="T7" s="3">
        <f>IF(A7="","",IF(COUNTIF($A$2:$A$7,A7)&gt;1,"DUPLICATE ID",IF(OR(B7="",C7="",D7="",H7=""),"MISSING CORE",IF(AND(F7&lt;&gt;"",F7&lt;B7),"REPLY BEFORE INQUIRY",IF(AND(L7&lt;&gt;"",L7&lt;B7),"BOOKED BEFORE INQUIRY",IF(AND(OR(H7="Tour booked",H7="Tour attended"),OR(L7="",M7="")),"MISSING TOUR DATES",IF(AND(Q7="Stop",NOT(OR(H7="Closed",H7="Declined",H7="Archived"))),"REVIEW STOP STATUS","OK")))))))</f>
        <v/>
      </c>
    </row>
  </sheetData>
  <autoFilter ref="A1:T7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CF6746"/>
    <outlinePr summaryBelow="1" summaryRight="1"/>
    <pageSetUpPr fitToPage="1"/>
  </sheetPr>
  <dimension ref="A1:B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0" customWidth="1" min="2" max="2"/>
  </cols>
  <sheetData>
    <row r="1" ht="48" customHeight="1">
      <c r="A1" s="1" t="inlineStr">
        <is>
          <t>Field</t>
        </is>
      </c>
      <c r="B1" s="1" t="inlineStr">
        <is>
          <t>Definition / limit</t>
        </is>
      </c>
    </row>
    <row r="2" ht="48" customHeight="1">
      <c r="A2" s="2" t="inlineStr">
        <is>
          <t>Inquiry ID</t>
        </is>
      </c>
      <c r="B2" s="2" t="inlineStr">
        <is>
          <t>Local opaque unique ID. Merge repeat messages from the same inquiry; never use an email or phone as the ID.</t>
        </is>
      </c>
    </row>
    <row r="3" ht="48" customHeight="1">
      <c r="A3" s="3" t="inlineStr">
        <is>
          <t>Received at</t>
        </is>
      </c>
      <c r="B3" s="3" t="inlineStr">
        <is>
          <t>Timestamp the valid wedding inquiry first arrived, in one consistent local timezone.</t>
        </is>
      </c>
    </row>
    <row r="4" ht="48" customHeight="1">
      <c r="A4" s="2" t="inlineStr">
        <is>
          <t>Source</t>
        </is>
      </c>
      <c r="B4" s="2" t="inlineStr">
        <is>
          <t>First inquiry channel, not latest reply channel. Do not attribute by guessing.</t>
        </is>
      </c>
    </row>
    <row r="5" ht="48" customHeight="1">
      <c r="A5" s="3" t="inlineStr">
        <is>
          <t>Owner role</t>
        </is>
      </c>
      <c r="B5" s="3" t="inlineStr">
        <is>
          <t>Role or short staff code; assign a backup in your venue process.</t>
        </is>
      </c>
    </row>
    <row r="6" ht="48" customHeight="1">
      <c r="A6" s="2" t="inlineStr">
        <is>
          <t>Wedding date / flexibility</t>
        </is>
      </c>
      <c r="B6" s="2" t="inlineStr">
        <is>
          <t>Minimal non-identifying preference needed to check the event calendar. Exact personal details stay in your existing system.</t>
        </is>
      </c>
    </row>
    <row r="7" ht="48" customHeight="1">
      <c r="A7" s="3" t="inlineStr">
        <is>
          <t>First substantive reply at</t>
        </is>
      </c>
      <c r="B7" s="3" t="inlineStr">
        <is>
          <t>Actual useful answer, not automated receipt acknowledgment.</t>
        </is>
      </c>
    </row>
    <row r="8" ht="48" customHeight="1">
      <c r="A8" s="2" t="inlineStr">
        <is>
          <t>Guest count band (optional)</t>
        </is>
      </c>
      <c r="B8" s="2" t="inlineStr">
        <is>
          <t>Optional broad band for capacity fit, not a required barrier to offering a tour.</t>
        </is>
      </c>
    </row>
    <row r="9" ht="48" customHeight="1">
      <c r="A9" s="3" t="inlineStr">
        <is>
          <t>Stage</t>
        </is>
      </c>
      <c r="B9" s="3" t="inlineStr">
        <is>
          <t>Current inquiry stage, updated when the conversation progresses.</t>
        </is>
      </c>
    </row>
    <row r="10" ht="48" customHeight="1">
      <c r="A10" s="2" t="inlineStr">
        <is>
          <t>Last contact at</t>
        </is>
      </c>
      <c r="B10" s="2" t="inlineStr">
        <is>
          <t>Most recent permitted substantive contact.</t>
        </is>
      </c>
    </row>
    <row r="11" ht="48" customHeight="1">
      <c r="A11" s="3" t="inlineStr">
        <is>
          <t>Next action</t>
        </is>
      </c>
      <c r="B11" s="3" t="inlineStr">
        <is>
          <t>Concrete task without names, email, phone or pasted conversation.</t>
        </is>
      </c>
    </row>
    <row r="12" ht="48" customHeight="1">
      <c r="A12" s="2" t="inlineStr">
        <is>
          <t>Next action due</t>
        </is>
      </c>
      <c r="B12" s="2" t="inlineStr">
        <is>
          <t>Local task due date/time. DUE includes the whole selected as-of day.</t>
        </is>
      </c>
    </row>
    <row r="13" ht="48" customHeight="1">
      <c r="A13" s="3" t="inlineStr">
        <is>
          <t>Tour first booked at</t>
        </is>
      </c>
      <c r="B13" s="3" t="inlineStr">
        <is>
          <t>Original tour confirmation timestamp. Never clear it after cancellation or rescheduling.</t>
        </is>
      </c>
    </row>
    <row r="14" ht="48" customHeight="1">
      <c r="A14" s="2" t="inlineStr">
        <is>
          <t>Scheduled tour at</t>
        </is>
      </c>
      <c r="B14" s="2" t="inlineStr">
        <is>
          <t>Current or final tour appointment date/time, not the date the booking was made.</t>
        </is>
      </c>
    </row>
    <row r="15" ht="48" customHeight="1">
      <c r="A15" s="3" t="inlineStr">
        <is>
          <t>Tour outcome</t>
        </is>
      </c>
      <c r="B15" s="3" t="inlineStr">
        <is>
          <t>Current state of the appointment. Attendance requires confirmation; booking is not attendance.</t>
        </is>
      </c>
    </row>
    <row r="16" ht="48" customHeight="1">
      <c r="A16" s="2" t="inlineStr">
        <is>
          <t>Closed at</t>
        </is>
      </c>
      <c r="B16" s="2" t="inlineStr">
        <is>
          <t>Timestamp the inquiry stopped being actively pursued.</t>
        </is>
      </c>
    </row>
    <row r="17" ht="48" customHeight="1">
      <c r="A17" s="3" t="inlineStr">
        <is>
          <t>Closed reason</t>
        </is>
      </c>
      <c r="B17" s="3" t="inlineStr">
        <is>
          <t>Short non-personal reason such as Date unavailable, Not fit, No response or Declined.</t>
        </is>
      </c>
    </row>
    <row r="18" ht="48" customHeight="1">
      <c r="A18" s="2" t="inlineStr">
        <is>
          <t>Contact permission / stop</t>
        </is>
      </c>
      <c r="B18" s="2" t="inlineStr">
        <is>
          <t>Stop overrides any follow-up plan. Confirm permission means review before sending.</t>
        </is>
      </c>
    </row>
    <row r="19" ht="48" customHeight="1">
      <c r="A19" s="3" t="inlineStr">
        <is>
          <t>Hours to first reply (calculated)</t>
        </is>
      </c>
      <c r="B19" s="3" t="inlineStr">
        <is>
          <t>Elapsed clock hours, not staffed-hours SLA and not uplift evidence.</t>
        </is>
      </c>
    </row>
    <row r="20" ht="48" customHeight="1">
      <c r="A20" s="2" t="inlineStr">
        <is>
          <t>Due flag (calculated)</t>
        </is>
      </c>
      <c r="B20" s="2" t="inlineStr">
        <is>
          <t>STOP/CLOSED override DUE; DUE is for task review, not automatic sending.</t>
        </is>
      </c>
    </row>
    <row r="21" ht="48" customHeight="1">
      <c r="A21" s="3" t="inlineStr">
        <is>
          <t>Data check (calculated)</t>
        </is>
      </c>
      <c r="B21" s="3" t="inlineStr">
        <is>
          <t>Basic completeness and chronology warnings. Does not validate all venue rules or consent.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AILA by X Labs LLC</dc:creator>
  <dc:title xmlns:dc="http://purl.org/dc/elements/1.1/">Venue Inquiry-to-Tour Tracker</dc:title>
  <dc:subject xmlns:dc="http://purl.org/dc/elements/1.1/">Blank local worksheet; no real couple records</dc:subject>
  <dcterms:created xmlns:dcterms="http://purl.org/dc/terms/" xmlns:xsi="http://www.w3.org/2001/XMLSchema-instance" xsi:type="dcterms:W3CDTF">2026-10-23T19:28:01Z</dcterms:created>
  <dcterms:modified xmlns:dcterms="http://purl.org/dc/terms/" xmlns:xsi="http://www.w3.org/2001/XMLSchema-instance" xsi:type="dcterms:W3CDTF">2026-10-27T15:11:23Z</dcterms:modified>
  <cp:version>1.1</cp:version>
</cp:coreProperties>
</file>